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7680" windowHeight="8250"/>
  </bookViews>
  <sheets>
    <sheet name="2b" sheetId="7" r:id="rId1"/>
  </sheets>
  <definedNames>
    <definedName name="_xlnm.Print_Area" localSheetId="0">'2b'!$A$1:$L$28</definedName>
  </definedNames>
  <calcPr calcId="145621"/>
</workbook>
</file>

<file path=xl/calcChain.xml><?xml version="1.0" encoding="utf-8"?>
<calcChain xmlns="http://schemas.openxmlformats.org/spreadsheetml/2006/main">
  <c r="D4" i="7" l="1"/>
  <c r="C8" i="7"/>
  <c r="C6" i="7"/>
  <c r="B10" i="7"/>
  <c r="B9" i="7"/>
  <c r="B8" i="7"/>
  <c r="B7" i="7"/>
  <c r="B5" i="7"/>
  <c r="B12" i="7" l="1"/>
  <c r="C10" i="7" s="1"/>
  <c r="B31" i="7" l="1"/>
  <c r="B32" i="7" s="1"/>
  <c r="B33" i="7" s="1"/>
  <c r="C9" i="7"/>
  <c r="C4" i="7"/>
  <c r="C5" i="7"/>
  <c r="C7" i="7"/>
  <c r="C12" i="7" l="1"/>
</calcChain>
</file>

<file path=xl/sharedStrings.xml><?xml version="1.0" encoding="utf-8"?>
<sst xmlns="http://schemas.openxmlformats.org/spreadsheetml/2006/main" count="35" uniqueCount="32">
  <si>
    <t>Total</t>
  </si>
  <si>
    <t>Termonuclear</t>
  </si>
  <si>
    <t>Hidro Itaipu</t>
  </si>
  <si>
    <t>Hidro Nacional</t>
  </si>
  <si>
    <t>MW</t>
  </si>
  <si>
    <t>%</t>
  </si>
  <si>
    <t>Eólica</t>
  </si>
  <si>
    <t>Biomassa</t>
  </si>
  <si>
    <t>Estrutura da Capacidade Instalada no SIN - MW</t>
  </si>
  <si>
    <t>Outros</t>
  </si>
  <si>
    <t>Térmica convencional</t>
  </si>
  <si>
    <t>Dados referentes a 31/12/2011</t>
  </si>
  <si>
    <t>Hidráulica</t>
  </si>
  <si>
    <t>Reservatório</t>
  </si>
  <si>
    <t>Fio</t>
  </si>
  <si>
    <t>TOTAL</t>
  </si>
  <si>
    <t>Térmica com CVU</t>
  </si>
  <si>
    <t>Nuclear</t>
  </si>
  <si>
    <t>GN</t>
  </si>
  <si>
    <t>GNL</t>
  </si>
  <si>
    <t>Carvão</t>
  </si>
  <si>
    <t>Óleo</t>
  </si>
  <si>
    <t>Diesel</t>
  </si>
  <si>
    <t>PCHs</t>
  </si>
  <si>
    <t>Eólicas</t>
  </si>
  <si>
    <t>SIN</t>
  </si>
  <si>
    <t>Itaipu 60 Hz (Brasil)</t>
  </si>
  <si>
    <t>Capacidade Instalada</t>
  </si>
  <si>
    <t>Itaipu 50 Hz (Paraguai)</t>
  </si>
  <si>
    <t>Compras Itaipu</t>
  </si>
  <si>
    <t>Total disponível com Itaipu 50 e 60 Hz</t>
  </si>
  <si>
    <t>O SIN conta com a disponibilidade de importação de 6.275 MW de Itaipu 50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</si>
</sst>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6" fillId="0" borderId="0" xfId="9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12" applyNumberFormat="1" applyFont="1" applyFill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6" fontId="4" fillId="0" borderId="0" xfId="12" applyNumberFormat="1" applyFont="1" applyBorder="1" applyAlignment="1">
      <alignment vertical="center"/>
    </xf>
    <xf numFmtId="166" fontId="4" fillId="0" borderId="0" xfId="12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12" fillId="0" borderId="0" xfId="0" applyFont="1"/>
    <xf numFmtId="167" fontId="13" fillId="0" borderId="0" xfId="12" applyNumberFormat="1" applyFont="1"/>
    <xf numFmtId="10" fontId="13" fillId="0" borderId="0" xfId="10" applyNumberFormat="1" applyFont="1"/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7" fontId="0" fillId="0" borderId="0" xfId="12" applyNumberFormat="1" applyFont="1" applyAlignment="1">
      <alignment vertical="center"/>
    </xf>
    <xf numFmtId="0" fontId="15" fillId="0" borderId="0" xfId="0" applyFont="1" applyAlignment="1">
      <alignment vertical="center"/>
    </xf>
    <xf numFmtId="167" fontId="15" fillId="0" borderId="0" xfId="12" applyNumberFormat="1" applyFont="1" applyAlignment="1">
      <alignment vertical="center"/>
    </xf>
    <xf numFmtId="0" fontId="16" fillId="0" borderId="0" xfId="0" applyFont="1" applyAlignment="1">
      <alignment vertical="center"/>
    </xf>
    <xf numFmtId="167" fontId="16" fillId="0" borderId="0" xfId="12" applyNumberFormat="1" applyFont="1" applyAlignment="1">
      <alignment vertical="center"/>
    </xf>
    <xf numFmtId="0" fontId="17" fillId="4" borderId="0" xfId="0" applyFont="1" applyFill="1" applyAlignment="1">
      <alignment vertical="center"/>
    </xf>
    <xf numFmtId="167" fontId="17" fillId="4" borderId="0" xfId="12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167" fontId="17" fillId="5" borderId="0" xfId="12" applyNumberFormat="1" applyFont="1" applyFill="1" applyAlignment="1">
      <alignment vertical="center"/>
    </xf>
    <xf numFmtId="0" fontId="17" fillId="6" borderId="0" xfId="0" applyFont="1" applyFill="1" applyAlignment="1">
      <alignment vertical="center"/>
    </xf>
    <xf numFmtId="167" fontId="17" fillId="6" borderId="0" xfId="12" applyNumberFormat="1" applyFont="1" applyFill="1" applyAlignment="1">
      <alignment vertical="center"/>
    </xf>
    <xf numFmtId="0" fontId="17" fillId="7" borderId="0" xfId="0" applyFont="1" applyFill="1" applyAlignment="1">
      <alignment vertical="center"/>
    </xf>
    <xf numFmtId="167" fontId="17" fillId="7" borderId="0" xfId="12" applyNumberFormat="1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166" fontId="3" fillId="8" borderId="0" xfId="12" applyNumberFormat="1" applyFont="1" applyFill="1" applyBorder="1" applyAlignment="1">
      <alignment vertical="center"/>
    </xf>
    <xf numFmtId="10" fontId="3" fillId="8" borderId="0" xfId="1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166" fontId="17" fillId="3" borderId="0" xfId="12" applyNumberFormat="1" applyFont="1" applyFill="1" applyBorder="1" applyAlignment="1">
      <alignment vertical="center"/>
    </xf>
    <xf numFmtId="10" fontId="17" fillId="3" borderId="0" xfId="10" applyNumberFormat="1" applyFont="1" applyFill="1" applyBorder="1" applyAlignment="1">
      <alignment horizontal="right" vertical="center"/>
    </xf>
    <xf numFmtId="10" fontId="3" fillId="0" borderId="0" xfId="1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166" fontId="3" fillId="9" borderId="0" xfId="12" applyNumberFormat="1" applyFont="1" applyFill="1" applyBorder="1" applyAlignment="1">
      <alignment vertical="center"/>
    </xf>
    <xf numFmtId="10" fontId="3" fillId="9" borderId="0" xfId="10" applyNumberFormat="1" applyFont="1" applyFill="1" applyBorder="1" applyAlignment="1">
      <alignment horizontal="right" vertical="center"/>
    </xf>
    <xf numFmtId="10" fontId="3" fillId="8" borderId="0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center"/>
    </xf>
    <xf numFmtId="166" fontId="3" fillId="10" borderId="0" xfId="12" applyNumberFormat="1" applyFont="1" applyFill="1" applyBorder="1" applyAlignment="1">
      <alignment vertical="center"/>
    </xf>
    <xf numFmtId="10" fontId="3" fillId="10" borderId="0" xfId="1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3" fillId="8" borderId="0" xfId="0" applyNumberFormat="1" applyFont="1" applyFill="1" applyBorder="1" applyAlignment="1">
      <alignment horizontal="center" vertical="center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2001" xfId="9"/>
    <cellStyle name="Porcentagem" xfId="10" builtinId="5"/>
    <cellStyle name="Porcentagem 2" xfId="11"/>
    <cellStyle name="Separador de milhares 2" xfId="13"/>
    <cellStyle name="Separador de milhares 3 2" xfId="14"/>
    <cellStyle name="Vírgula" xfId="1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3137793930636"/>
          <c:y val="4.7169865641889047E-2"/>
          <c:w val="0.70879247652042765"/>
          <c:h val="0.9127369001705532"/>
        </c:manualLayout>
      </c:layout>
      <c:doughnutChart>
        <c:varyColors val="0"/>
        <c:ser>
          <c:idx val="0"/>
          <c:order val="0"/>
          <c:dPt>
            <c:idx val="0"/>
            <c:bubble3D val="0"/>
            <c:spPr>
              <a:solidFill>
                <a:srgbClr val="4BACC6">
                  <a:lumMod val="75000"/>
                  <a:alpha val="50000"/>
                </a:srgb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  <a:alpha val="44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0.18051455106573217"/>
                  <c:y val="-1.50622268106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867247363310355E-2"/>
                  <c:y val="-0.10610372333595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133704440791053E-2"/>
                  <c:y val="-0.1101413008305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32874736811747"/>
                  <c:y val="-3.239658095835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66474383009816"/>
                  <c:y val="-3.230349630953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3067289665714862"/>
                  <c:y val="-9.6016765027659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83773182198379"/>
                  <c:y val="1.269827572923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'2b'!$C$4:$C$10</c:f>
              <c:numCache>
                <c:formatCode>0.00%</c:formatCode>
                <c:ptCount val="7"/>
                <c:pt idx="0">
                  <c:v>0.66450547259903359</c:v>
                </c:pt>
                <c:pt idx="1">
                  <c:v>6.6449597979932218E-2</c:v>
                </c:pt>
                <c:pt idx="2">
                  <c:v>4.2859990697056281E-2</c:v>
                </c:pt>
                <c:pt idx="3">
                  <c:v>0.15404915371690572</c:v>
                </c:pt>
                <c:pt idx="4">
                  <c:v>1.905204902081771E-2</c:v>
                </c:pt>
                <c:pt idx="5">
                  <c:v>1.2739337212724149E-2</c:v>
                </c:pt>
                <c:pt idx="6">
                  <c:v>4.0344398773530278E-2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0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425196899999956" l="0.78740157499999996" r="0.78740157499999996" t="0.98425196899999956" header="0.49212598500000054" footer="0.4921259850000005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9526</xdr:rowOff>
    </xdr:from>
    <xdr:to>
      <xdr:col>11</xdr:col>
      <xdr:colOff>352425</xdr:colOff>
      <xdr:row>24</xdr:row>
      <xdr:rowOff>123826</xdr:rowOff>
    </xdr:to>
    <xdr:graphicFrame macro="">
      <xdr:nvGraphicFramePr>
        <xdr:cNvPr id="2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A27" sqref="A27:L27"/>
    </sheetView>
  </sheetViews>
  <sheetFormatPr defaultColWidth="19.7109375" defaultRowHeight="12.75" x14ac:dyDescent="0.2"/>
  <cols>
    <col min="1" max="1" width="26.7109375" customWidth="1"/>
    <col min="2" max="2" width="10.28515625" bestFit="1" customWidth="1"/>
    <col min="3" max="8" width="9.28515625" customWidth="1"/>
    <col min="9" max="9" width="19.28515625" bestFit="1" customWidth="1"/>
    <col min="10" max="10" width="10.28515625" bestFit="1" customWidth="1"/>
    <col min="11" max="11" width="7.7109375" customWidth="1"/>
    <col min="12" max="12" width="7" customWidth="1"/>
    <col min="15" max="15" width="22.85546875" customWidth="1"/>
    <col min="16" max="16" width="19" bestFit="1" customWidth="1"/>
    <col min="17" max="17" width="11.140625" bestFit="1" customWidth="1"/>
    <col min="18" max="18" width="12.7109375" customWidth="1"/>
  </cols>
  <sheetData>
    <row r="1" spans="1:18" ht="23.25" customHeight="1" x14ac:dyDescent="0.2">
      <c r="A1" s="25" t="s">
        <v>8</v>
      </c>
      <c r="B1" s="6"/>
      <c r="C1" s="6"/>
      <c r="D1" s="19"/>
      <c r="E1" s="6"/>
      <c r="F1" s="6"/>
      <c r="G1" s="6"/>
      <c r="H1" s="6"/>
      <c r="I1" s="6"/>
      <c r="J1" s="3"/>
    </row>
    <row r="2" spans="1:18" ht="15" customHeight="1" x14ac:dyDescent="0.2">
      <c r="A2" s="20"/>
      <c r="B2" s="4"/>
      <c r="C2" s="4"/>
      <c r="D2" s="4"/>
      <c r="E2" s="4"/>
      <c r="F2" s="4"/>
      <c r="G2" s="4"/>
      <c r="H2" s="4"/>
      <c r="I2" s="4"/>
      <c r="J2" s="4"/>
      <c r="O2" s="55" t="s">
        <v>25</v>
      </c>
      <c r="P2" s="55" t="s">
        <v>12</v>
      </c>
      <c r="Q2" s="26" t="s">
        <v>13</v>
      </c>
      <c r="R2" s="27">
        <v>42390</v>
      </c>
    </row>
    <row r="3" spans="1:18" ht="15" customHeight="1" x14ac:dyDescent="0.2">
      <c r="A3" s="12"/>
      <c r="B3" s="16" t="s">
        <v>4</v>
      </c>
      <c r="C3" s="16" t="s">
        <v>5</v>
      </c>
      <c r="D3" s="5"/>
      <c r="E3" s="5"/>
      <c r="F3" s="5"/>
      <c r="G3" s="5"/>
      <c r="H3" s="5"/>
      <c r="I3" s="5"/>
      <c r="J3" s="5"/>
      <c r="O3" s="55"/>
      <c r="P3" s="55"/>
      <c r="Q3" s="26" t="s">
        <v>14</v>
      </c>
      <c r="R3" s="27">
        <v>27611</v>
      </c>
    </row>
    <row r="4" spans="1:18" ht="15" customHeight="1" x14ac:dyDescent="0.2">
      <c r="A4" s="40" t="s">
        <v>3</v>
      </c>
      <c r="B4" s="41">
        <v>70001</v>
      </c>
      <c r="C4" s="42">
        <f t="shared" ref="C4:C10" si="0">B4/$B$12</f>
        <v>0.66450547259903359</v>
      </c>
      <c r="D4" s="56">
        <f>SUM(C4:C5:C6)</f>
        <v>0.77381506127602206</v>
      </c>
      <c r="E4" s="8"/>
      <c r="F4" s="8"/>
      <c r="G4" s="7"/>
      <c r="H4" s="7"/>
      <c r="I4" s="7"/>
      <c r="J4" s="7"/>
      <c r="O4" s="55"/>
      <c r="P4" s="26"/>
      <c r="Q4" s="36" t="s">
        <v>15</v>
      </c>
      <c r="R4" s="37">
        <v>70001</v>
      </c>
    </row>
    <row r="5" spans="1:18" ht="15" customHeight="1" x14ac:dyDescent="0.2">
      <c r="A5" s="40" t="s">
        <v>2</v>
      </c>
      <c r="B5" s="41">
        <f>R17</f>
        <v>7000</v>
      </c>
      <c r="C5" s="42">
        <f t="shared" si="0"/>
        <v>6.6449597979932218E-2</v>
      </c>
      <c r="D5" s="56"/>
      <c r="E5" s="8"/>
      <c r="F5" s="7"/>
      <c r="G5" s="7"/>
      <c r="H5" s="7"/>
      <c r="I5" s="7"/>
      <c r="J5" s="7"/>
      <c r="O5" s="55"/>
      <c r="P5" s="55" t="s">
        <v>16</v>
      </c>
      <c r="Q5" s="34" t="s">
        <v>17</v>
      </c>
      <c r="R5" s="35">
        <v>2007</v>
      </c>
    </row>
    <row r="6" spans="1:18" ht="15" customHeight="1" x14ac:dyDescent="0.2">
      <c r="A6" s="40" t="s">
        <v>23</v>
      </c>
      <c r="B6" s="41">
        <v>4515</v>
      </c>
      <c r="C6" s="42">
        <f t="shared" si="0"/>
        <v>4.2859990697056281E-2</v>
      </c>
      <c r="D6" s="51"/>
      <c r="E6" s="8"/>
      <c r="F6" s="7"/>
      <c r="G6" s="7"/>
      <c r="H6" s="7"/>
      <c r="I6" s="7"/>
      <c r="J6" s="7"/>
      <c r="O6" s="55"/>
      <c r="P6" s="55"/>
      <c r="Q6" s="34"/>
      <c r="R6" s="35"/>
    </row>
    <row r="7" spans="1:18" ht="15" customHeight="1" x14ac:dyDescent="0.2">
      <c r="A7" s="48" t="s">
        <v>10</v>
      </c>
      <c r="B7" s="49">
        <f>SUM(R7:R12)</f>
        <v>16228</v>
      </c>
      <c r="C7" s="50">
        <f t="shared" si="0"/>
        <v>0.15404915371690572</v>
      </c>
      <c r="D7" s="21"/>
      <c r="E7" s="8"/>
      <c r="F7" s="8"/>
      <c r="G7" s="8"/>
      <c r="H7" s="8"/>
      <c r="I7" s="8"/>
      <c r="J7" s="8"/>
      <c r="O7" s="55"/>
      <c r="P7" s="55"/>
      <c r="Q7" s="26" t="s">
        <v>18</v>
      </c>
      <c r="R7" s="27">
        <v>9059</v>
      </c>
    </row>
    <row r="8" spans="1:18" ht="15" customHeight="1" x14ac:dyDescent="0.2">
      <c r="A8" s="52" t="s">
        <v>1</v>
      </c>
      <c r="B8" s="53">
        <f>R5</f>
        <v>2007</v>
      </c>
      <c r="C8" s="54">
        <f t="shared" si="0"/>
        <v>1.905204902081771E-2</v>
      </c>
      <c r="D8" s="47"/>
      <c r="E8" s="8"/>
      <c r="F8" s="8"/>
      <c r="G8" s="8"/>
      <c r="H8" s="8"/>
      <c r="I8" s="8"/>
      <c r="J8" s="8"/>
      <c r="O8" s="55"/>
      <c r="P8" s="55"/>
      <c r="Q8" s="26" t="s">
        <v>19</v>
      </c>
      <c r="R8" s="27">
        <v>204</v>
      </c>
    </row>
    <row r="9" spans="1:18" ht="15" customHeight="1" x14ac:dyDescent="0.2">
      <c r="A9" s="40" t="s">
        <v>6</v>
      </c>
      <c r="B9" s="41">
        <f>R16</f>
        <v>1342</v>
      </c>
      <c r="C9" s="42">
        <f t="shared" si="0"/>
        <v>1.2739337212724149E-2</v>
      </c>
      <c r="D9" s="13"/>
      <c r="E9" s="8"/>
      <c r="F9" s="8"/>
      <c r="G9" s="8"/>
      <c r="H9" s="8"/>
      <c r="I9" s="8"/>
      <c r="J9" s="8"/>
      <c r="O9" s="55"/>
      <c r="P9" s="55"/>
      <c r="Q9" s="26" t="s">
        <v>20</v>
      </c>
      <c r="R9" s="27">
        <v>1765</v>
      </c>
    </row>
    <row r="10" spans="1:18" ht="15" customHeight="1" x14ac:dyDescent="0.2">
      <c r="A10" s="40" t="s">
        <v>7</v>
      </c>
      <c r="B10" s="41">
        <f>R15</f>
        <v>4250</v>
      </c>
      <c r="C10" s="42">
        <f t="shared" si="0"/>
        <v>4.0344398773530278E-2</v>
      </c>
      <c r="D10" s="12"/>
      <c r="E10" s="8"/>
      <c r="F10" s="8"/>
      <c r="G10" s="8"/>
      <c r="H10" s="8"/>
      <c r="I10" s="8"/>
      <c r="J10" s="8"/>
      <c r="O10" s="55"/>
      <c r="P10" s="55"/>
      <c r="Q10" s="26" t="s">
        <v>21</v>
      </c>
      <c r="R10" s="27">
        <v>3316</v>
      </c>
    </row>
    <row r="11" spans="1:18" ht="15" customHeight="1" x14ac:dyDescent="0.2">
      <c r="A11" s="13"/>
      <c r="B11" s="14"/>
      <c r="C11" s="46"/>
      <c r="D11" s="13"/>
      <c r="E11" s="8"/>
      <c r="F11" s="8"/>
      <c r="G11" s="8"/>
      <c r="H11" s="8"/>
      <c r="I11" s="8"/>
      <c r="J11" s="8"/>
      <c r="O11" s="55"/>
      <c r="P11" s="55"/>
      <c r="Q11" s="26" t="s">
        <v>22</v>
      </c>
      <c r="R11" s="27">
        <v>1135</v>
      </c>
    </row>
    <row r="12" spans="1:18" ht="15" customHeight="1" x14ac:dyDescent="0.2">
      <c r="A12" s="43" t="s">
        <v>0</v>
      </c>
      <c r="B12" s="44">
        <f>SUM(B4:B10)</f>
        <v>105343</v>
      </c>
      <c r="C12" s="45">
        <f>SUM(C4:C10)</f>
        <v>0.99999999999999989</v>
      </c>
      <c r="D12" s="43"/>
      <c r="E12" s="8"/>
      <c r="F12" s="8"/>
      <c r="G12" s="8"/>
      <c r="H12" s="8"/>
      <c r="I12" s="8"/>
      <c r="J12" s="8"/>
      <c r="O12" s="55"/>
      <c r="P12" s="55"/>
      <c r="Q12" s="26" t="s">
        <v>9</v>
      </c>
      <c r="R12" s="27">
        <v>749</v>
      </c>
    </row>
    <row r="13" spans="1:18" ht="15" customHeight="1" x14ac:dyDescent="0.2">
      <c r="E13" s="8"/>
      <c r="F13" s="8"/>
      <c r="G13" s="8"/>
      <c r="H13" s="8"/>
      <c r="I13" s="8"/>
      <c r="J13" s="8"/>
      <c r="O13" s="55"/>
      <c r="P13" s="55"/>
      <c r="Q13" s="38" t="s">
        <v>15</v>
      </c>
      <c r="R13" s="39">
        <v>18235</v>
      </c>
    </row>
    <row r="14" spans="1:18" ht="15" customHeight="1" x14ac:dyDescent="0.2">
      <c r="A14" s="7"/>
      <c r="B14" s="15"/>
      <c r="C14" s="7"/>
      <c r="D14" s="7"/>
      <c r="E14" s="7"/>
      <c r="F14" s="7"/>
      <c r="G14" s="7"/>
      <c r="H14" s="7"/>
      <c r="I14" s="7"/>
      <c r="J14" s="7"/>
      <c r="O14" s="55"/>
      <c r="P14" s="26" t="s">
        <v>23</v>
      </c>
      <c r="Q14" s="26"/>
      <c r="R14" s="27">
        <v>4515</v>
      </c>
    </row>
    <row r="15" spans="1:18" ht="1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O15" s="55"/>
      <c r="P15" s="26" t="s">
        <v>7</v>
      </c>
      <c r="Q15" s="26"/>
      <c r="R15" s="27">
        <v>4250</v>
      </c>
    </row>
    <row r="16" spans="1:18" ht="15" customHeight="1" x14ac:dyDescent="0.2">
      <c r="A16" s="9"/>
      <c r="B16" s="7"/>
      <c r="C16" s="7"/>
      <c r="D16" s="7"/>
      <c r="E16" s="8"/>
      <c r="F16" s="7"/>
      <c r="G16" s="7"/>
      <c r="H16" s="7"/>
      <c r="I16" s="7"/>
      <c r="J16" s="17"/>
      <c r="O16" s="55"/>
      <c r="P16" s="26" t="s">
        <v>24</v>
      </c>
      <c r="Q16" s="26"/>
      <c r="R16" s="27">
        <v>1342</v>
      </c>
    </row>
    <row r="17" spans="1:18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17"/>
      <c r="O17" s="55"/>
      <c r="P17" s="26" t="s">
        <v>26</v>
      </c>
      <c r="Q17" s="26"/>
      <c r="R17" s="27">
        <v>7000</v>
      </c>
    </row>
    <row r="18" spans="1:18" ht="1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17"/>
      <c r="L18" s="1"/>
      <c r="O18" s="55"/>
      <c r="P18" s="32" t="s">
        <v>27</v>
      </c>
      <c r="Q18" s="32"/>
      <c r="R18" s="33">
        <v>105343</v>
      </c>
    </row>
    <row r="19" spans="1:18" ht="15" customHeight="1" x14ac:dyDescent="0.2">
      <c r="B19" s="7"/>
      <c r="C19" s="7"/>
      <c r="D19" s="7"/>
      <c r="E19" s="7"/>
      <c r="F19" s="7"/>
      <c r="G19" s="7"/>
      <c r="H19" s="7"/>
      <c r="I19" s="7"/>
      <c r="J19" s="17"/>
      <c r="L19" s="1"/>
      <c r="O19" s="28" t="s">
        <v>28</v>
      </c>
      <c r="P19" s="28" t="s">
        <v>29</v>
      </c>
      <c r="Q19" s="28"/>
      <c r="R19" s="29">
        <v>6275</v>
      </c>
    </row>
    <row r="20" spans="1:18" ht="44.25" customHeight="1" x14ac:dyDescent="0.2">
      <c r="B20" s="6"/>
      <c r="C20" s="6"/>
      <c r="D20" s="6"/>
      <c r="E20" s="6"/>
      <c r="F20" s="10"/>
      <c r="G20" s="6"/>
      <c r="H20" s="6"/>
      <c r="I20" s="6"/>
      <c r="J20" s="18"/>
      <c r="O20" s="30" t="s">
        <v>30</v>
      </c>
      <c r="P20" s="30"/>
      <c r="Q20" s="30"/>
      <c r="R20" s="31">
        <v>111618</v>
      </c>
    </row>
    <row r="21" spans="1:18" ht="15" customHeight="1" x14ac:dyDescent="0.2">
      <c r="A21" s="11"/>
      <c r="B21" s="6"/>
      <c r="C21" s="6"/>
      <c r="D21" s="6"/>
      <c r="E21" s="6"/>
      <c r="F21" s="10"/>
      <c r="G21" s="6"/>
      <c r="H21" s="6"/>
      <c r="I21" s="6"/>
      <c r="J21" s="18"/>
    </row>
    <row r="22" spans="1:18" ht="15" customHeight="1" x14ac:dyDescent="0.2">
      <c r="A22" s="11"/>
      <c r="B22" s="6"/>
      <c r="C22" s="6"/>
      <c r="D22" s="6"/>
      <c r="E22" s="6"/>
      <c r="F22" s="10"/>
      <c r="G22" s="6"/>
      <c r="H22" s="6"/>
      <c r="I22" s="6"/>
      <c r="J22" s="6"/>
    </row>
    <row r="23" spans="1:18" ht="15" customHeight="1" x14ac:dyDescent="0.2">
      <c r="A23" s="11"/>
      <c r="B23" s="6"/>
      <c r="C23" s="6"/>
      <c r="D23" s="6"/>
      <c r="E23" s="6"/>
      <c r="F23" s="10"/>
      <c r="G23" s="6"/>
      <c r="H23" s="6"/>
      <c r="I23" s="6"/>
      <c r="J23" s="6"/>
    </row>
    <row r="24" spans="1:18" ht="15" customHeight="1" x14ac:dyDescent="0.2">
      <c r="A24" s="11" t="s">
        <v>11</v>
      </c>
      <c r="B24" s="6"/>
      <c r="C24" s="6"/>
      <c r="D24" s="6"/>
      <c r="E24" s="6"/>
      <c r="F24" s="10"/>
      <c r="G24" s="6"/>
      <c r="H24" s="6"/>
      <c r="I24" s="6"/>
      <c r="J24" s="6"/>
    </row>
    <row r="25" spans="1:18" x14ac:dyDescent="0.2">
      <c r="K25" s="2"/>
    </row>
    <row r="26" spans="1:18" ht="33" customHeight="1" x14ac:dyDescent="0.2">
      <c r="A26" s="11" t="s">
        <v>31</v>
      </c>
    </row>
    <row r="27" spans="1:18" ht="69" customHeight="1" x14ac:dyDescent="0.2"/>
    <row r="30" spans="1:18" x14ac:dyDescent="0.2">
      <c r="B30" s="23">
        <v>105343</v>
      </c>
      <c r="C30" s="22"/>
    </row>
    <row r="31" spans="1:18" x14ac:dyDescent="0.2">
      <c r="B31" s="23">
        <f>B12</f>
        <v>105343</v>
      </c>
      <c r="C31" s="22"/>
    </row>
    <row r="32" spans="1:18" x14ac:dyDescent="0.2">
      <c r="B32" s="23">
        <f>B30-B31</f>
        <v>0</v>
      </c>
    </row>
    <row r="33" spans="2:2" x14ac:dyDescent="0.2">
      <c r="B33" s="24">
        <f>B32/B31</f>
        <v>0</v>
      </c>
    </row>
  </sheetData>
  <mergeCells count="4">
    <mergeCell ref="O2:O18"/>
    <mergeCell ref="P2:P3"/>
    <mergeCell ref="P5:P13"/>
    <mergeCell ref="D4:D5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B1F61-F1E6-4E23-B6CC-EA0481EE0520}"/>
</file>

<file path=customXml/itemProps2.xml><?xml version="1.0" encoding="utf-8"?>
<ds:datastoreItem xmlns:ds="http://schemas.openxmlformats.org/officeDocument/2006/customXml" ds:itemID="{A9BBD3E4-2B37-4E1C-9971-3A1A7AA46BB1}"/>
</file>

<file path=customXml/itemProps3.xml><?xml version="1.0" encoding="utf-8"?>
<ds:datastoreItem xmlns:ds="http://schemas.openxmlformats.org/officeDocument/2006/customXml" ds:itemID="{658BD084-7583-418A-B555-42C683275E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2b</vt:lpstr>
      <vt:lpstr>'2b'!Area_de_impressao</vt:lpstr>
    </vt:vector>
  </TitlesOfParts>
  <Company>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TRISTAO DE ALENCAR ARARIPE NETO</cp:lastModifiedBy>
  <cp:lastPrinted>2012-06-22T19:30:13Z</cp:lastPrinted>
  <dcterms:created xsi:type="dcterms:W3CDTF">2000-01-12T11:46:11Z</dcterms:created>
  <dcterms:modified xsi:type="dcterms:W3CDTF">2012-06-28T17:19:29Z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