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22" i="1"/>
  <c r="E22"/>
  <c r="D22"/>
  <c r="C22"/>
  <c r="F14"/>
  <c r="E14"/>
  <c r="D14"/>
  <c r="C14"/>
  <c r="F13"/>
  <c r="E13"/>
  <c r="D13"/>
  <c r="C13"/>
  <c r="F12"/>
  <c r="E12"/>
  <c r="D12"/>
  <c r="C12"/>
  <c r="I9"/>
  <c r="G22" s="1"/>
  <c r="I8"/>
  <c r="H19" s="1"/>
  <c r="I7"/>
  <c r="H18" s="1"/>
  <c r="I6"/>
  <c r="H17" s="1"/>
  <c r="I5"/>
  <c r="G14" s="1"/>
  <c r="I4"/>
  <c r="G13" s="1"/>
  <c r="I3"/>
  <c r="G12" s="1"/>
  <c r="D2"/>
  <c r="E2" s="1"/>
  <c r="C2"/>
  <c r="C11" l="1"/>
  <c r="C16" s="1"/>
  <c r="C21" s="1"/>
  <c r="F2"/>
  <c r="H12"/>
  <c r="H13"/>
  <c r="H14"/>
  <c r="G17"/>
  <c r="G18"/>
  <c r="G19"/>
  <c r="H22"/>
  <c r="J3"/>
  <c r="J4"/>
  <c r="J5"/>
  <c r="J6"/>
  <c r="J7"/>
  <c r="J8"/>
  <c r="J9"/>
  <c r="D11" l="1"/>
  <c r="D16" s="1"/>
  <c r="D21" s="1"/>
  <c r="G2"/>
  <c r="E11" l="1"/>
  <c r="E16" s="1"/>
  <c r="E21" s="1"/>
  <c r="H2"/>
  <c r="F11" l="1"/>
  <c r="F16" s="1"/>
  <c r="F21" s="1"/>
  <c r="I2"/>
  <c r="G11" s="1"/>
  <c r="G16" s="1"/>
  <c r="G21" s="1"/>
</calcChain>
</file>

<file path=xl/sharedStrings.xml><?xml version="1.0" encoding="utf-8"?>
<sst xmlns="http://schemas.openxmlformats.org/spreadsheetml/2006/main" count="23" uniqueCount="19">
  <si>
    <t>Carga Própria de Energia - GWh</t>
  </si>
  <si>
    <t>REGIÃO</t>
  </si>
  <si>
    <t xml:space="preserve">    Var.%</t>
  </si>
  <si>
    <t>SE/CO</t>
  </si>
  <si>
    <t>SUL</t>
  </si>
  <si>
    <t>S/SE/CO</t>
  </si>
  <si>
    <t>NORDESTE</t>
  </si>
  <si>
    <t>NORTE</t>
  </si>
  <si>
    <t>N/NE</t>
  </si>
  <si>
    <t>SISTEMAS</t>
  </si>
  <si>
    <t>Quinquênio</t>
  </si>
  <si>
    <t>Sudeste/Centro-Oeste</t>
  </si>
  <si>
    <t>Sul</t>
  </si>
  <si>
    <t>Sul/Sudeste/Centro-Oeste</t>
  </si>
  <si>
    <t>Nordeste</t>
  </si>
  <si>
    <t>Norte</t>
  </si>
  <si>
    <t>Norte/Nordeste</t>
  </si>
  <si>
    <t>Sistema Interligado</t>
  </si>
  <si>
    <t>Taxa de Crescimento da Carga de Energia - %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</si>
</sst>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0.0;[Red]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Border="1"/>
    <xf numFmtId="164" fontId="2" fillId="2" borderId="0" xfId="0" applyNumberFormat="1" applyFont="1" applyFill="1" applyBorder="1"/>
    <xf numFmtId="0" fontId="3" fillId="2" borderId="0" xfId="0" applyFont="1" applyFill="1"/>
    <xf numFmtId="0" fontId="4" fillId="2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165" fontId="2" fillId="4" borderId="0" xfId="0" applyNumberFormat="1" applyFont="1" applyFill="1" applyBorder="1" applyAlignment="1">
      <alignment vertical="center"/>
    </xf>
    <xf numFmtId="166" fontId="2" fillId="4" borderId="0" xfId="2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165" fontId="2" fillId="5" borderId="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165" fontId="2" fillId="6" borderId="0" xfId="0" applyNumberFormat="1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165" fontId="2" fillId="7" borderId="0" xfId="0" applyNumberFormat="1" applyFont="1" applyFill="1" applyBorder="1" applyAlignment="1">
      <alignment vertical="center"/>
    </xf>
    <xf numFmtId="0" fontId="2" fillId="8" borderId="0" xfId="0" applyFont="1" applyFill="1" applyBorder="1" applyAlignment="1">
      <alignment vertical="center"/>
    </xf>
    <xf numFmtId="165" fontId="2" fillId="8" borderId="0" xfId="0" applyNumberFormat="1" applyFont="1" applyFill="1" applyBorder="1" applyAlignment="1">
      <alignment vertical="center"/>
    </xf>
    <xf numFmtId="0" fontId="2" fillId="9" borderId="0" xfId="0" applyFont="1" applyFill="1" applyBorder="1" applyAlignment="1">
      <alignment vertical="center"/>
    </xf>
    <xf numFmtId="165" fontId="2" fillId="9" borderId="0" xfId="0" applyNumberFormat="1" applyFont="1" applyFill="1" applyBorder="1" applyAlignment="1">
      <alignment vertical="center"/>
    </xf>
    <xf numFmtId="0" fontId="2" fillId="10" borderId="0" xfId="0" applyFont="1" applyFill="1" applyBorder="1" applyAlignment="1">
      <alignment vertical="center"/>
    </xf>
    <xf numFmtId="165" fontId="2" fillId="10" borderId="0" xfId="0" applyNumberFormat="1" applyFont="1" applyFill="1" applyBorder="1" applyAlignment="1">
      <alignment vertical="center"/>
    </xf>
    <xf numFmtId="0" fontId="3" fillId="2" borderId="0" xfId="0" applyFont="1" applyFill="1" applyBorder="1"/>
    <xf numFmtId="165" fontId="3" fillId="2" borderId="0" xfId="0" applyNumberFormat="1" applyFont="1" applyFill="1" applyBorder="1"/>
    <xf numFmtId="1" fontId="2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167" fontId="2" fillId="2" borderId="0" xfId="1" applyNumberFormat="1" applyFont="1" applyFill="1"/>
    <xf numFmtId="167" fontId="2" fillId="2" borderId="0" xfId="2" applyNumberFormat="1" applyFont="1" applyFill="1"/>
    <xf numFmtId="0" fontId="3" fillId="2" borderId="0" xfId="0" applyFont="1" applyFill="1" applyAlignment="1">
      <alignment horizontal="right"/>
    </xf>
    <xf numFmtId="0" fontId="3" fillId="0" borderId="1" xfId="0" applyFont="1" applyBorder="1"/>
    <xf numFmtId="0" fontId="5" fillId="0" borderId="0" xfId="0" applyFont="1"/>
    <xf numFmtId="0" fontId="3" fillId="0" borderId="0" xfId="0" applyFont="1"/>
    <xf numFmtId="0" fontId="4" fillId="0" borderId="0" xfId="0" applyFont="1" applyFill="1" applyBorder="1" applyAlignment="1">
      <alignment horizontal="right" vertical="center"/>
    </xf>
    <xf numFmtId="0" fontId="6" fillId="0" borderId="0" xfId="0" applyFont="1"/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4.9470021567217831E-2"/>
          <c:y val="8.5574674289752975E-2"/>
          <c:w val="0.94581969805895061"/>
          <c:h val="0.82885184526360711"/>
        </c:manualLayout>
      </c:layout>
      <c:barChart>
        <c:barDir val="col"/>
        <c:grouping val="clustered"/>
        <c:ser>
          <c:idx val="0"/>
          <c:order val="0"/>
          <c:tx>
            <c:strRef>
              <c:f>'[1]80-82'!$A$12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numFmt formatCode="0.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'[1]80-82'!$C$11:$H$11</c:f>
              <c:strCach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Quinquênio</c:v>
                </c:pt>
              </c:strCache>
            </c:strRef>
          </c:cat>
          <c:val>
            <c:numRef>
              <c:f>'[1]80-82'!$C$12:$H$12</c:f>
              <c:numCache>
                <c:formatCode>General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-1.512285163594173</c:v>
                </c:pt>
                <c:pt idx="5">
                  <c:v>9.6086565278287335</c:v>
                </c:pt>
              </c:numCache>
            </c:numRef>
          </c:val>
        </c:ser>
        <c:ser>
          <c:idx val="1"/>
          <c:order val="1"/>
          <c:tx>
            <c:strRef>
              <c:f>'[1]80-82'!$A$13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dLbls>
            <c:numFmt formatCode="0.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'[1]80-82'!$C$11:$H$11</c:f>
              <c:strCach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Quinquênio</c:v>
                </c:pt>
              </c:strCache>
            </c:strRef>
          </c:cat>
          <c:val>
            <c:numRef>
              <c:f>'[1]80-82'!$C$13:$H$13</c:f>
              <c:numCache>
                <c:formatCode>General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-0.34504783140829814</c:v>
                </c:pt>
                <c:pt idx="5">
                  <c:v>11.431193857956158</c:v>
                </c:pt>
              </c:numCache>
            </c:numRef>
          </c:val>
        </c:ser>
        <c:ser>
          <c:idx val="2"/>
          <c:order val="2"/>
          <c:tx>
            <c:strRef>
              <c:f>'[1]80-82'!$A$14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numFmt formatCode="0.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'[1]80-82'!$C$11:$H$11</c:f>
              <c:strCach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Quinquênio</c:v>
                </c:pt>
              </c:strCache>
            </c:strRef>
          </c:cat>
          <c:val>
            <c:numRef>
              <c:f>'[1]80-82'!$C$14:$H$14</c:f>
              <c:numCache>
                <c:formatCode>General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-1.2134164835851839</c:v>
                </c:pt>
                <c:pt idx="5">
                  <c:v>9.9921236570272587</c:v>
                </c:pt>
              </c:numCache>
            </c:numRef>
          </c:val>
        </c:ser>
        <c:axId val="71790592"/>
        <c:axId val="71922816"/>
      </c:barChart>
      <c:catAx>
        <c:axId val="7179059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922816"/>
        <c:crosses val="autoZero"/>
        <c:auto val="1"/>
        <c:lblAlgn val="ctr"/>
        <c:lblOffset val="100"/>
        <c:tickLblSkip val="1"/>
        <c:tickMarkSkip val="1"/>
      </c:catAx>
      <c:valAx>
        <c:axId val="71922816"/>
        <c:scaling>
          <c:orientation val="minMax"/>
        </c:scaling>
        <c:axPos val="l"/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790592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335726143772683"/>
          <c:y val="1.4669926650366748E-2"/>
          <c:w val="0.6407545699897057"/>
          <c:h val="4.889975550122249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4.9411793090414297E-2"/>
          <c:y val="8.5365853658536647E-2"/>
          <c:w val="0.94588289630221523"/>
          <c:h val="0.82926829268292679"/>
        </c:manualLayout>
      </c:layout>
      <c:barChart>
        <c:barDir val="col"/>
        <c:grouping val="clustered"/>
        <c:ser>
          <c:idx val="0"/>
          <c:order val="0"/>
          <c:tx>
            <c:strRef>
              <c:f>'[1]80-82'!$A$17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numFmt formatCode="0.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'[1]80-82'!$C$16:$H$16</c:f>
              <c:strCach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Quinquênio</c:v>
                </c:pt>
              </c:strCache>
            </c:strRef>
          </c:cat>
          <c:val>
            <c:numRef>
              <c:f>'[1]80-82'!$C$17:$H$17</c:f>
              <c:numCache>
                <c:formatCode>General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0.19285384364193928</c:v>
                </c:pt>
                <c:pt idx="5">
                  <c:v>12.298175916615675</c:v>
                </c:pt>
              </c:numCache>
            </c:numRef>
          </c:val>
        </c:ser>
        <c:ser>
          <c:idx val="1"/>
          <c:order val="1"/>
          <c:tx>
            <c:strRef>
              <c:f>'[1]80-82'!$A$18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dLbls>
            <c:numFmt formatCode="0.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'[1]80-82'!$C$16:$H$16</c:f>
              <c:strCach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Quinquênio</c:v>
                </c:pt>
              </c:strCache>
            </c:strRef>
          </c:cat>
          <c:val>
            <c:numRef>
              <c:f>'[1]80-82'!$C$18:$H$18</c:f>
              <c:numCache>
                <c:formatCode>General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-1.4121659220624589</c:v>
                </c:pt>
                <c:pt idx="5">
                  <c:v>15.69819973169874</c:v>
                </c:pt>
              </c:numCache>
            </c:numRef>
          </c:val>
        </c:ser>
        <c:ser>
          <c:idx val="2"/>
          <c:order val="2"/>
          <c:tx>
            <c:strRef>
              <c:f>'[1]80-82'!$A$19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numFmt formatCode="0.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'[1]80-82'!$C$16:$H$16</c:f>
              <c:strCach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Quinquênio</c:v>
                </c:pt>
              </c:strCache>
            </c:strRef>
          </c:cat>
          <c:val>
            <c:numRef>
              <c:f>'[1]80-82'!$C$19:$H$19</c:f>
              <c:numCache>
                <c:formatCode>General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-0.32386242676622234</c:v>
                </c:pt>
                <c:pt idx="5">
                  <c:v>13.374662687079184</c:v>
                </c:pt>
              </c:numCache>
            </c:numRef>
          </c:val>
        </c:ser>
        <c:axId val="74702208"/>
        <c:axId val="75312128"/>
      </c:barChart>
      <c:catAx>
        <c:axId val="747022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12128"/>
        <c:crosses val="autoZero"/>
        <c:auto val="1"/>
        <c:lblAlgn val="ctr"/>
        <c:lblOffset val="100"/>
        <c:tickLblSkip val="1"/>
        <c:tickMarkSkip val="1"/>
      </c:catAx>
      <c:valAx>
        <c:axId val="75312128"/>
        <c:scaling>
          <c:orientation val="minMax"/>
        </c:scaling>
        <c:axPos val="l"/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4702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52965879265088"/>
          <c:y val="1.4634146341463415E-2"/>
          <c:w val="0.55058860583603475"/>
          <c:h val="4.878048780487812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4.9353701527614605E-2"/>
          <c:y val="8.0292161582272745E-2"/>
          <c:w val="0.9459459459459455"/>
          <c:h val="0.83455186129453063"/>
        </c:manualLayout>
      </c:layout>
      <c:barChart>
        <c:barDir val="col"/>
        <c:grouping val="clustered"/>
        <c:ser>
          <c:idx val="0"/>
          <c:order val="0"/>
          <c:tx>
            <c:strRef>
              <c:f>'[1]80-82'!$A$22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9.617340723126408E-3"/>
                  <c:y val="7.9778114908306916E-3"/>
                </c:manualLayout>
              </c:layout>
              <c:dLblPos val="outEnd"/>
              <c:showVal val="1"/>
            </c:dLbl>
            <c:numFmt formatCode="0.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'[1]80-82'!$C$21:$H$21</c:f>
              <c:strCach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Quinquênio</c:v>
                </c:pt>
              </c:strCache>
            </c:strRef>
          </c:cat>
          <c:val>
            <c:numRef>
              <c:f>'[1]80-82'!$C$22:$H$22</c:f>
              <c:numCache>
                <c:formatCode>General</c:formatCode>
                <c:ptCount val="6"/>
                <c:pt idx="0">
                  <c:v>4.2468791039587401</c:v>
                </c:pt>
                <c:pt idx="1">
                  <c:v>3.8512074420458209</c:v>
                </c:pt>
                <c:pt idx="2">
                  <c:v>4.7657791332212085</c:v>
                </c:pt>
                <c:pt idx="3">
                  <c:v>2.8096916555271294</c:v>
                </c:pt>
                <c:pt idx="4">
                  <c:v>-1.0195651594847002</c:v>
                </c:pt>
                <c:pt idx="5">
                  <c:v>10.717025978561519</c:v>
                </c:pt>
              </c:numCache>
            </c:numRef>
          </c:val>
        </c:ser>
        <c:axId val="65793024"/>
        <c:axId val="65794816"/>
      </c:barChart>
      <c:catAx>
        <c:axId val="657930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5794816"/>
        <c:crosses val="autoZero"/>
        <c:auto val="1"/>
        <c:lblAlgn val="ctr"/>
        <c:lblOffset val="100"/>
        <c:tickLblSkip val="1"/>
        <c:tickMarkSkip val="1"/>
      </c:catAx>
      <c:valAx>
        <c:axId val="65794816"/>
        <c:scaling>
          <c:orientation val="minMax"/>
        </c:scaling>
        <c:axPos val="l"/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579302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78025851938989"/>
          <c:y val="1.2165450121654499E-2"/>
          <c:w val="0.25851938895417181"/>
          <c:h val="4.866180048661796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13</xdr:col>
      <xdr:colOff>392906</xdr:colOff>
      <xdr:row>44</xdr:row>
      <xdr:rowOff>145256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13</xdr:col>
      <xdr:colOff>402431</xdr:colOff>
      <xdr:row>72</xdr:row>
      <xdr:rowOff>154782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13</xdr:col>
      <xdr:colOff>411956</xdr:colOff>
      <xdr:row>100</xdr:row>
      <xdr:rowOff>164306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G4">
            <v>272298.09999999998</v>
          </cell>
        </row>
        <row r="5">
          <cell r="G5">
            <v>73765.399999999994</v>
          </cell>
        </row>
        <row r="6">
          <cell r="G6">
            <v>346063.5</v>
          </cell>
        </row>
        <row r="7">
          <cell r="G7">
            <v>65859.5</v>
          </cell>
        </row>
        <row r="8">
          <cell r="G8">
            <v>31436.3</v>
          </cell>
        </row>
        <row r="9">
          <cell r="G9">
            <v>97295.8</v>
          </cell>
        </row>
        <row r="10">
          <cell r="G10">
            <v>443359.3</v>
          </cell>
        </row>
      </sheetData>
      <sheetData sheetId="30">
        <row r="11">
          <cell r="C11">
            <v>2005</v>
          </cell>
          <cell r="D11">
            <v>2006</v>
          </cell>
          <cell r="E11">
            <v>2007</v>
          </cell>
          <cell r="F11">
            <v>2008</v>
          </cell>
          <cell r="G11">
            <v>2009</v>
          </cell>
          <cell r="H11" t="str">
            <v>Quinquênio</v>
          </cell>
        </row>
        <row r="12">
          <cell r="A12" t="str">
            <v>Sudeste/Centro-Oeste</v>
          </cell>
          <cell r="C12">
            <v>3.7858447913728881</v>
          </cell>
          <cell r="D12">
            <v>3.5123031282158443</v>
          </cell>
          <cell r="E12">
            <v>5.0751371364264628</v>
          </cell>
          <cell r="F12">
            <v>2.3224326476352219</v>
          </cell>
          <cell r="G12">
            <v>-1.512285163594173</v>
          </cell>
          <cell r="H12">
            <v>9.6086565278287335</v>
          </cell>
        </row>
        <row r="13">
          <cell r="A13" t="str">
            <v>Sul</v>
          </cell>
          <cell r="C13">
            <v>4.142954525631338</v>
          </cell>
          <cell r="D13">
            <v>3.8997573346449648</v>
          </cell>
          <cell r="E13">
            <v>4.0203305486775154</v>
          </cell>
          <cell r="F13">
            <v>3.4606340773416595</v>
          </cell>
          <cell r="G13">
            <v>-0.34504783140829814</v>
          </cell>
          <cell r="H13">
            <v>11.431193857956158</v>
          </cell>
        </row>
        <row r="14">
          <cell r="A14" t="str">
            <v>Sul/Sudeste/Centro-Oeste</v>
          </cell>
          <cell r="C14">
            <v>3.8607781287825333</v>
          </cell>
          <cell r="D14">
            <v>3.5938246146508273</v>
          </cell>
          <cell r="E14">
            <v>4.8525473621117099</v>
          </cell>
          <cell r="F14">
            <v>2.5063496512131804</v>
          </cell>
          <cell r="G14">
            <v>-1.2134164835851839</v>
          </cell>
          <cell r="H14">
            <v>9.9921236570272587</v>
          </cell>
        </row>
        <row r="16">
          <cell r="C16">
            <v>2005</v>
          </cell>
          <cell r="D16">
            <v>2006</v>
          </cell>
          <cell r="E16">
            <v>2007</v>
          </cell>
          <cell r="F16">
            <v>2008</v>
          </cell>
          <cell r="G16">
            <v>2009</v>
          </cell>
          <cell r="H16" t="str">
            <v>Quinquênio</v>
          </cell>
        </row>
        <row r="17">
          <cell r="A17" t="str">
            <v>Nordeste</v>
          </cell>
          <cell r="C17">
            <v>3.7858447913728881</v>
          </cell>
          <cell r="D17">
            <v>3.5123031282158443</v>
          </cell>
          <cell r="E17">
            <v>5.0751371364264628</v>
          </cell>
          <cell r="F17">
            <v>2.3224326476352219</v>
          </cell>
          <cell r="G17">
            <v>0.19285384364193928</v>
          </cell>
          <cell r="H17">
            <v>12.298175916615675</v>
          </cell>
        </row>
        <row r="18">
          <cell r="A18" t="str">
            <v>Norte</v>
          </cell>
          <cell r="C18">
            <v>4.142954525631338</v>
          </cell>
          <cell r="D18">
            <v>3.8997573346449648</v>
          </cell>
          <cell r="E18">
            <v>4.0203305486775154</v>
          </cell>
          <cell r="F18">
            <v>3.4606340773416595</v>
          </cell>
          <cell r="G18">
            <v>-1.4121659220624589</v>
          </cell>
          <cell r="H18">
            <v>15.69819973169874</v>
          </cell>
        </row>
        <row r="19">
          <cell r="A19" t="str">
            <v>Norte/Nordeste</v>
          </cell>
          <cell r="C19">
            <v>3.8607781287825333</v>
          </cell>
          <cell r="D19">
            <v>3.5938246146508273</v>
          </cell>
          <cell r="E19">
            <v>4.8525473621117099</v>
          </cell>
          <cell r="F19">
            <v>2.5063496512131804</v>
          </cell>
          <cell r="G19">
            <v>-0.32386242676622234</v>
          </cell>
          <cell r="H19">
            <v>13.374662687079184</v>
          </cell>
        </row>
        <row r="21">
          <cell r="C21">
            <v>2005</v>
          </cell>
          <cell r="D21">
            <v>2006</v>
          </cell>
          <cell r="E21">
            <v>2007</v>
          </cell>
          <cell r="F21">
            <v>2008</v>
          </cell>
          <cell r="G21">
            <v>2009</v>
          </cell>
          <cell r="H21" t="str">
            <v>Quinquênio</v>
          </cell>
        </row>
        <row r="22">
          <cell r="A22" t="str">
            <v>Sistema Interligado</v>
          </cell>
          <cell r="C22">
            <v>4.2468791039587401</v>
          </cell>
          <cell r="D22">
            <v>3.8512074420458209</v>
          </cell>
          <cell r="E22">
            <v>4.7657791332212085</v>
          </cell>
          <cell r="F22">
            <v>2.8096916555271294</v>
          </cell>
          <cell r="G22">
            <v>-1.0195651594847002</v>
          </cell>
          <cell r="H22">
            <v>10.717025978561519</v>
          </cell>
        </row>
      </sheetData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7"/>
  <sheetViews>
    <sheetView tabSelected="1" topLeftCell="A64" workbookViewId="0">
      <selection activeCell="M1" sqref="M1"/>
    </sheetView>
  </sheetViews>
  <sheetFormatPr defaultRowHeight="15"/>
  <cols>
    <col min="7" max="7" width="9.85546875" customWidth="1"/>
    <col min="8" max="8" width="10.5703125" customWidth="1"/>
  </cols>
  <sheetData>
    <row r="1" spans="1:12">
      <c r="A1" s="1" t="s">
        <v>0</v>
      </c>
      <c r="B1" s="1"/>
      <c r="C1" s="2"/>
      <c r="D1" s="2"/>
      <c r="E1" s="2"/>
      <c r="F1" s="2"/>
      <c r="G1" s="2"/>
      <c r="H1" s="2"/>
      <c r="I1" s="3"/>
      <c r="J1" s="4"/>
      <c r="K1" s="4"/>
      <c r="L1" s="5"/>
    </row>
    <row r="2" spans="1:12">
      <c r="A2" s="6" t="s">
        <v>1</v>
      </c>
      <c r="B2" s="7">
        <v>2002</v>
      </c>
      <c r="C2" s="7">
        <f t="shared" ref="C2:I2" si="0">B2+1</f>
        <v>2003</v>
      </c>
      <c r="D2" s="7">
        <f t="shared" si="0"/>
        <v>2004</v>
      </c>
      <c r="E2" s="7">
        <f t="shared" si="0"/>
        <v>2005</v>
      </c>
      <c r="F2" s="7">
        <f t="shared" si="0"/>
        <v>2006</v>
      </c>
      <c r="G2" s="7">
        <f t="shared" si="0"/>
        <v>2007</v>
      </c>
      <c r="H2" s="7">
        <f t="shared" si="0"/>
        <v>2008</v>
      </c>
      <c r="I2" s="7">
        <f t="shared" si="0"/>
        <v>2009</v>
      </c>
      <c r="J2" s="8" t="s">
        <v>2</v>
      </c>
      <c r="K2" s="3"/>
      <c r="L2" s="3"/>
    </row>
    <row r="3" spans="1:12">
      <c r="A3" s="9" t="s">
        <v>3</v>
      </c>
      <c r="B3" s="10">
        <v>217060.17193624275</v>
      </c>
      <c r="C3" s="10">
        <v>229039.72463000001</v>
      </c>
      <c r="D3" s="10">
        <v>239365.54209235508</v>
      </c>
      <c r="E3" s="10">
        <v>248427.55</v>
      </c>
      <c r="F3" s="10">
        <v>257153.07860999997</v>
      </c>
      <c r="G3" s="10">
        <v>270203.95</v>
      </c>
      <c r="H3" s="10">
        <v>276479.25474999996</v>
      </c>
      <c r="I3" s="10">
        <f>'[1]78-79'!G4</f>
        <v>272298.09999999998</v>
      </c>
      <c r="J3" s="11">
        <f t="shared" ref="J3:J9" si="1">(I3-H3)/H3</f>
        <v>-1.5122851635941729E-2</v>
      </c>
      <c r="K3" s="3"/>
      <c r="L3" s="3"/>
    </row>
    <row r="4" spans="1:12">
      <c r="A4" s="12" t="s">
        <v>4</v>
      </c>
      <c r="B4" s="13">
        <v>58625.033489999994</v>
      </c>
      <c r="C4" s="13">
        <v>59904.566830000003</v>
      </c>
      <c r="D4" s="13">
        <v>63564.703249999999</v>
      </c>
      <c r="E4" s="13">
        <v>66198.16</v>
      </c>
      <c r="F4" s="13">
        <v>68779.727600000013</v>
      </c>
      <c r="G4" s="13">
        <v>71544.899999999994</v>
      </c>
      <c r="H4" s="13">
        <v>74020.807190000007</v>
      </c>
      <c r="I4" s="10">
        <f>'[1]78-79'!G5</f>
        <v>73765.399999999994</v>
      </c>
      <c r="J4" s="11">
        <f t="shared" si="1"/>
        <v>-3.4504783140829813E-3</v>
      </c>
      <c r="K4" s="3"/>
      <c r="L4" s="3"/>
    </row>
    <row r="5" spans="1:12">
      <c r="A5" s="14" t="s">
        <v>5</v>
      </c>
      <c r="B5" s="15">
        <v>275685.20542624273</v>
      </c>
      <c r="C5" s="15">
        <v>288944.29146000004</v>
      </c>
      <c r="D5" s="15">
        <v>302930.24534235511</v>
      </c>
      <c r="E5" s="15">
        <v>314625.71000000002</v>
      </c>
      <c r="F5" s="15">
        <v>325932.80620999995</v>
      </c>
      <c r="G5" s="15">
        <v>341748.85</v>
      </c>
      <c r="H5" s="15">
        <v>350314.27111000003</v>
      </c>
      <c r="I5" s="10">
        <f>'[1]78-79'!G6</f>
        <v>346063.5</v>
      </c>
      <c r="J5" s="11">
        <f t="shared" si="1"/>
        <v>-1.213416483585184E-2</v>
      </c>
      <c r="K5" s="3"/>
      <c r="L5" s="3"/>
    </row>
    <row r="6" spans="1:12">
      <c r="A6" s="16" t="s">
        <v>6</v>
      </c>
      <c r="B6" s="17">
        <v>49286.085619999998</v>
      </c>
      <c r="C6" s="17">
        <v>52922.77461</v>
      </c>
      <c r="D6" s="17">
        <v>55080.091649999995</v>
      </c>
      <c r="E6" s="17">
        <v>58646.99</v>
      </c>
      <c r="F6" s="17">
        <v>60558.845730000008</v>
      </c>
      <c r="G6" s="17">
        <v>63480.55</v>
      </c>
      <c r="H6" s="17">
        <v>65732.731899999999</v>
      </c>
      <c r="I6" s="10">
        <f>'[1]78-79'!G7</f>
        <v>65859.5</v>
      </c>
      <c r="J6" s="11">
        <f t="shared" si="1"/>
        <v>1.9285384364193929E-3</v>
      </c>
      <c r="K6" s="3"/>
      <c r="L6" s="3"/>
    </row>
    <row r="7" spans="1:12">
      <c r="A7" s="18" t="s">
        <v>7</v>
      </c>
      <c r="B7" s="19">
        <v>22526.696639999998</v>
      </c>
      <c r="C7" s="19">
        <v>24009.756399999998</v>
      </c>
      <c r="D7" s="19">
        <v>26119.771690000001</v>
      </c>
      <c r="E7" s="19">
        <v>27170.95</v>
      </c>
      <c r="F7" s="19">
        <v>29373.913710000001</v>
      </c>
      <c r="G7" s="19">
        <v>30455.4</v>
      </c>
      <c r="H7" s="19">
        <v>31886.591579999997</v>
      </c>
      <c r="I7" s="10">
        <f>'[1]78-79'!G8</f>
        <v>31436.3</v>
      </c>
      <c r="J7" s="11">
        <f t="shared" si="1"/>
        <v>-1.412165922062459E-2</v>
      </c>
      <c r="K7" s="3"/>
      <c r="L7" s="3"/>
    </row>
    <row r="8" spans="1:12">
      <c r="A8" s="20" t="s">
        <v>8</v>
      </c>
      <c r="B8" s="21">
        <v>71812.782259999993</v>
      </c>
      <c r="C8" s="21">
        <v>76932.531010000006</v>
      </c>
      <c r="D8" s="21">
        <v>81199.863339999996</v>
      </c>
      <c r="E8" s="21">
        <v>85817.94</v>
      </c>
      <c r="F8" s="21">
        <v>89932.759440000009</v>
      </c>
      <c r="G8" s="21">
        <v>93935.95</v>
      </c>
      <c r="H8" s="21">
        <v>97611.928360000005</v>
      </c>
      <c r="I8" s="10">
        <f>'[1]78-79'!G9</f>
        <v>97295.8</v>
      </c>
      <c r="J8" s="11">
        <f t="shared" si="1"/>
        <v>-3.2386242676622234E-3</v>
      </c>
      <c r="K8" s="3"/>
      <c r="L8" s="3"/>
    </row>
    <row r="9" spans="1:12">
      <c r="A9" s="22" t="s">
        <v>9</v>
      </c>
      <c r="B9" s="23">
        <v>347497.98768624273</v>
      </c>
      <c r="C9" s="23">
        <v>365876.82247000001</v>
      </c>
      <c r="D9" s="23">
        <v>384130.10868235509</v>
      </c>
      <c r="E9" s="23">
        <v>400443.65</v>
      </c>
      <c r="F9" s="23">
        <v>415865.56564999995</v>
      </c>
      <c r="G9" s="23">
        <v>435684.8</v>
      </c>
      <c r="H9" s="23">
        <v>447926.19947000005</v>
      </c>
      <c r="I9" s="10">
        <f>'[1]78-79'!G10</f>
        <v>443359.3</v>
      </c>
      <c r="J9" s="11">
        <f t="shared" si="1"/>
        <v>-1.0195651594847002E-2</v>
      </c>
      <c r="K9" s="3"/>
      <c r="L9" s="3"/>
    </row>
    <row r="10" spans="1:12">
      <c r="A10" s="3"/>
      <c r="B10" s="3"/>
      <c r="C10" s="24"/>
      <c r="D10" s="24"/>
      <c r="E10" s="25"/>
      <c r="F10" s="24"/>
      <c r="G10" s="24"/>
      <c r="H10" s="24"/>
      <c r="I10" s="3"/>
      <c r="J10" s="3"/>
      <c r="K10" s="3"/>
      <c r="L10" s="3"/>
    </row>
    <row r="11" spans="1:12">
      <c r="A11" s="3"/>
      <c r="B11" s="3"/>
      <c r="C11" s="26">
        <f>E2</f>
        <v>2005</v>
      </c>
      <c r="D11" s="26">
        <f>F2</f>
        <v>2006</v>
      </c>
      <c r="E11" s="26">
        <f>G2</f>
        <v>2007</v>
      </c>
      <c r="F11" s="26">
        <f>H2</f>
        <v>2008</v>
      </c>
      <c r="G11" s="26">
        <f>I2</f>
        <v>2009</v>
      </c>
      <c r="H11" s="27" t="s">
        <v>10</v>
      </c>
      <c r="I11" s="3"/>
      <c r="J11" s="3"/>
      <c r="K11" s="3"/>
      <c r="L11" s="3"/>
    </row>
    <row r="12" spans="1:12">
      <c r="A12" s="28" t="s">
        <v>11</v>
      </c>
      <c r="B12" s="3"/>
      <c r="C12" s="29">
        <f t="shared" ref="C12:G14" si="2">(E3-D3)/D3*100</f>
        <v>3.7858447913728881</v>
      </c>
      <c r="D12" s="29">
        <f t="shared" si="2"/>
        <v>3.5123031282158443</v>
      </c>
      <c r="E12" s="29">
        <f t="shared" si="2"/>
        <v>5.0751371364264628</v>
      </c>
      <c r="F12" s="29">
        <f t="shared" si="2"/>
        <v>2.3224326476352219</v>
      </c>
      <c r="G12" s="29">
        <f t="shared" si="2"/>
        <v>-1.512285163594173</v>
      </c>
      <c r="H12" s="30">
        <f>(I3-E3)/E3*100</f>
        <v>9.6086565278287335</v>
      </c>
      <c r="I12" s="3"/>
      <c r="J12" s="3"/>
      <c r="K12" s="3"/>
      <c r="L12" s="3"/>
    </row>
    <row r="13" spans="1:12">
      <c r="A13" s="28" t="s">
        <v>12</v>
      </c>
      <c r="B13" s="3"/>
      <c r="C13" s="29">
        <f t="shared" si="2"/>
        <v>4.142954525631338</v>
      </c>
      <c r="D13" s="29">
        <f t="shared" si="2"/>
        <v>3.8997573346449648</v>
      </c>
      <c r="E13" s="29">
        <f t="shared" si="2"/>
        <v>4.0203305486775154</v>
      </c>
      <c r="F13" s="29">
        <f t="shared" si="2"/>
        <v>3.4606340773416595</v>
      </c>
      <c r="G13" s="29">
        <f t="shared" si="2"/>
        <v>-0.34504783140829814</v>
      </c>
      <c r="H13" s="30">
        <f>(I4-E4)/E4*100</f>
        <v>11.431193857956158</v>
      </c>
      <c r="I13" s="3"/>
      <c r="J13" s="3"/>
      <c r="K13" s="3"/>
      <c r="L13" s="3"/>
    </row>
    <row r="14" spans="1:12">
      <c r="A14" s="28" t="s">
        <v>13</v>
      </c>
      <c r="B14" s="3"/>
      <c r="C14" s="29">
        <f t="shared" si="2"/>
        <v>3.8607781287825333</v>
      </c>
      <c r="D14" s="29">
        <f t="shared" si="2"/>
        <v>3.5938246146508273</v>
      </c>
      <c r="E14" s="29">
        <f t="shared" si="2"/>
        <v>4.8525473621117099</v>
      </c>
      <c r="F14" s="29">
        <f t="shared" si="2"/>
        <v>2.5063496512131804</v>
      </c>
      <c r="G14" s="29">
        <f t="shared" si="2"/>
        <v>-1.2134164835851839</v>
      </c>
      <c r="H14" s="30">
        <f>(I5-E5)/E5*100</f>
        <v>9.9921236570272587</v>
      </c>
      <c r="I14" s="3"/>
      <c r="J14" s="3"/>
      <c r="K14" s="3"/>
      <c r="L14" s="3"/>
    </row>
    <row r="15" spans="1:12">
      <c r="A15" s="3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>
      <c r="A16" s="3"/>
      <c r="B16" s="3"/>
      <c r="C16" s="26">
        <f>C11</f>
        <v>2005</v>
      </c>
      <c r="D16" s="26">
        <f>D11</f>
        <v>2006</v>
      </c>
      <c r="E16" s="26">
        <f>E11</f>
        <v>2007</v>
      </c>
      <c r="F16" s="26">
        <f>F11</f>
        <v>2008</v>
      </c>
      <c r="G16" s="26">
        <f>G11</f>
        <v>2009</v>
      </c>
      <c r="H16" s="27" t="s">
        <v>10</v>
      </c>
      <c r="I16" s="3"/>
      <c r="J16" s="3"/>
      <c r="K16" s="3"/>
      <c r="L16" s="3"/>
    </row>
    <row r="17" spans="1:12">
      <c r="A17" s="28" t="s">
        <v>14</v>
      </c>
      <c r="B17" s="3"/>
      <c r="C17" s="29">
        <v>3.7858447913728881</v>
      </c>
      <c r="D17" s="29">
        <v>3.5123031282158443</v>
      </c>
      <c r="E17" s="29">
        <v>5.0751371364264628</v>
      </c>
      <c r="F17" s="29">
        <v>2.3224326476352219</v>
      </c>
      <c r="G17" s="29">
        <f>(I6-H6)/H6*100</f>
        <v>0.19285384364193928</v>
      </c>
      <c r="H17" s="30">
        <f>(I6-E6)/E6*100</f>
        <v>12.298175916615675</v>
      </c>
      <c r="I17" s="3"/>
      <c r="J17" s="3"/>
      <c r="K17" s="3"/>
      <c r="L17" s="3"/>
    </row>
    <row r="18" spans="1:12">
      <c r="A18" s="28" t="s">
        <v>15</v>
      </c>
      <c r="B18" s="3"/>
      <c r="C18" s="29">
        <v>4.142954525631338</v>
      </c>
      <c r="D18" s="29">
        <v>3.8997573346449648</v>
      </c>
      <c r="E18" s="29">
        <v>4.0203305486775154</v>
      </c>
      <c r="F18" s="29">
        <v>3.4606340773416595</v>
      </c>
      <c r="G18" s="29">
        <f>(I7-H7)/H7*100</f>
        <v>-1.4121659220624589</v>
      </c>
      <c r="H18" s="30">
        <f>(I7-E7)/E7*100</f>
        <v>15.69819973169874</v>
      </c>
      <c r="I18" s="3"/>
      <c r="J18" s="3"/>
      <c r="K18" s="3"/>
      <c r="L18" s="3"/>
    </row>
    <row r="19" spans="1:12">
      <c r="A19" s="28" t="s">
        <v>16</v>
      </c>
      <c r="B19" s="3"/>
      <c r="C19" s="29">
        <v>3.8607781287825333</v>
      </c>
      <c r="D19" s="29">
        <v>3.5938246146508273</v>
      </c>
      <c r="E19" s="29">
        <v>4.8525473621117099</v>
      </c>
      <c r="F19" s="29">
        <v>2.5063496512131804</v>
      </c>
      <c r="G19" s="29">
        <f>(I8-H8)/H8*100</f>
        <v>-0.32386242676622234</v>
      </c>
      <c r="H19" s="30">
        <f>(I8-E8)/E8*100</f>
        <v>13.374662687079184</v>
      </c>
      <c r="I19" s="3"/>
      <c r="J19" s="3"/>
      <c r="K19" s="3"/>
      <c r="L19" s="3"/>
    </row>
    <row r="20" spans="1:12">
      <c r="A20" s="28"/>
      <c r="B20" s="3"/>
      <c r="C20" s="30"/>
      <c r="D20" s="30"/>
      <c r="E20" s="30"/>
      <c r="F20" s="30"/>
      <c r="G20" s="30"/>
      <c r="H20" s="30"/>
      <c r="I20" s="3"/>
      <c r="J20" s="3"/>
      <c r="K20" s="3"/>
      <c r="L20" s="3"/>
    </row>
    <row r="21" spans="1:12">
      <c r="A21" s="28"/>
      <c r="B21" s="3"/>
      <c r="C21" s="26">
        <f>C16</f>
        <v>2005</v>
      </c>
      <c r="D21" s="26">
        <f>D16</f>
        <v>2006</v>
      </c>
      <c r="E21" s="26">
        <f>E16</f>
        <v>2007</v>
      </c>
      <c r="F21" s="26">
        <f>F16</f>
        <v>2008</v>
      </c>
      <c r="G21" s="26">
        <f>G16</f>
        <v>2009</v>
      </c>
      <c r="H21" s="27" t="s">
        <v>10</v>
      </c>
      <c r="I21" s="3"/>
      <c r="J21" s="3"/>
      <c r="K21" s="3"/>
      <c r="L21" s="3"/>
    </row>
    <row r="22" spans="1:12">
      <c r="A22" s="28" t="s">
        <v>17</v>
      </c>
      <c r="B22" s="3"/>
      <c r="C22" s="29">
        <f>(E9-D9)/D9*100</f>
        <v>4.2468791039587401</v>
      </c>
      <c r="D22" s="29">
        <f>(F9-E9)/E9*100</f>
        <v>3.8512074420458209</v>
      </c>
      <c r="E22" s="29">
        <f>(G9-F9)/F9*100</f>
        <v>4.7657791332212085</v>
      </c>
      <c r="F22" s="29">
        <f>(H9-G9)/G9*100</f>
        <v>2.8096916555271294</v>
      </c>
      <c r="G22" s="29">
        <f>(I9-H9)/H9*100</f>
        <v>-1.0195651594847002</v>
      </c>
      <c r="H22" s="30">
        <f>(I9-E9)/E9*100</f>
        <v>10.717025978561519</v>
      </c>
      <c r="I22" s="3"/>
      <c r="J22" s="3"/>
      <c r="K22" s="3"/>
      <c r="L22" s="3"/>
    </row>
    <row r="23" spans="1:12" ht="15.75" thickBo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ht="18">
      <c r="A24" s="33" t="s">
        <v>18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5"/>
    </row>
    <row r="25" spans="1:12">
      <c r="A25" s="36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5"/>
    </row>
    <row r="26" spans="1:1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1:1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1:1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1:1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1:1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1:1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1:1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</row>
    <row r="42" spans="1:1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</row>
    <row r="43" spans="1:1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1:1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45" spans="1:1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</row>
    <row r="46" spans="1:1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</row>
    <row r="47" spans="1:1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</row>
    <row r="48" spans="1:1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spans="1:1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spans="1:1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</row>
    <row r="51" spans="1:1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1:12" ht="18">
      <c r="A52" s="33" t="s">
        <v>18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5"/>
    </row>
    <row r="53" spans="1:12">
      <c r="A53" s="36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5"/>
    </row>
    <row r="54" spans="1:1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spans="1:1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6" spans="1:1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</row>
    <row r="57" spans="1:1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</row>
    <row r="58" spans="1:1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</row>
    <row r="59" spans="1:1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</row>
    <row r="60" spans="1:1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</row>
    <row r="61" spans="1:1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</row>
    <row r="62" spans="1:1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</row>
    <row r="63" spans="1:1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</row>
    <row r="64" spans="1:1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1:1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</row>
    <row r="66" spans="1:1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1:1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</row>
    <row r="68" spans="1:1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</row>
    <row r="69" spans="1:1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</row>
    <row r="70" spans="1:1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1:1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</row>
    <row r="73" spans="1:1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74" spans="1:1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</row>
    <row r="75" spans="1:1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</row>
    <row r="76" spans="1:1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77" spans="1:1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1:1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</row>
    <row r="79" spans="1:1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spans="1:12" ht="18">
      <c r="A80" s="33" t="s">
        <v>18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5"/>
    </row>
    <row r="81" spans="1:12">
      <c r="A81" s="36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5"/>
    </row>
    <row r="82" spans="1:1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1:1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1:1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1:1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spans="1:1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1:1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1:1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spans="1:1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</row>
    <row r="90" spans="1:1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</row>
    <row r="91" spans="1:1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spans="1:1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</row>
    <row r="93" spans="1:1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spans="1:1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1:1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1:1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</row>
    <row r="97" spans="1:1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</row>
    <row r="98" spans="1:1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</row>
    <row r="99" spans="1:1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spans="1:1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</row>
    <row r="101" spans="1:1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</row>
    <row r="102" spans="1:1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03" spans="1:1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</row>
    <row r="104" spans="1:1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1:1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</row>
    <row r="106" spans="1:1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</row>
    <row r="107" spans="1:1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0DC6B-938F-4F65-9EF3-FF5645712CF8}"/>
</file>

<file path=customXml/itemProps2.xml><?xml version="1.0" encoding="utf-8"?>
<ds:datastoreItem xmlns:ds="http://schemas.openxmlformats.org/officeDocument/2006/customXml" ds:itemID="{970CD53D-806F-45F5-A99F-FDE0555C371E}"/>
</file>

<file path=customXml/itemProps3.xml><?xml version="1.0" encoding="utf-8"?>
<ds:datastoreItem xmlns:ds="http://schemas.openxmlformats.org/officeDocument/2006/customXml" ds:itemID="{02349C2F-288D-475E-BA88-D361AB6DAF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2010-06-24T20:43:32Z</dcterms:created>
  <dcterms:modified xsi:type="dcterms:W3CDTF">2010-07-13T19:24:38Z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