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37" i="1"/>
  <c r="C34"/>
  <c r="C31"/>
  <c r="C28"/>
  <c r="F22"/>
  <c r="H22" s="1"/>
  <c r="E22"/>
  <c r="D22"/>
  <c r="C22"/>
  <c r="H21"/>
  <c r="H20"/>
  <c r="H19"/>
  <c r="H18"/>
  <c r="H17"/>
  <c r="H16"/>
  <c r="C15"/>
  <c r="H9"/>
  <c r="G9"/>
  <c r="H8"/>
  <c r="H7"/>
  <c r="H6"/>
  <c r="G6"/>
  <c r="G10" s="1"/>
  <c r="H5"/>
  <c r="H4"/>
  <c r="E3"/>
  <c r="E15" s="1"/>
  <c r="D3"/>
  <c r="D15" s="1"/>
  <c r="H10" l="1"/>
  <c r="G12"/>
  <c r="F3"/>
  <c r="G3" l="1"/>
  <c r="G15" s="1"/>
  <c r="F15"/>
</calcChain>
</file>

<file path=xl/sharedStrings.xml><?xml version="1.0" encoding="utf-8"?>
<sst xmlns="http://schemas.openxmlformats.org/spreadsheetml/2006/main" count="27" uniqueCount="14">
  <si>
    <t>Carga de Energia - GWh</t>
  </si>
  <si>
    <t>REGIÃO</t>
  </si>
  <si>
    <t>Var. % 09/08</t>
  </si>
  <si>
    <t>SE/CO</t>
  </si>
  <si>
    <t>Sul</t>
  </si>
  <si>
    <t>S/SE/CO</t>
  </si>
  <si>
    <t>Nordeste</t>
  </si>
  <si>
    <t>Norte</t>
  </si>
  <si>
    <t>N/NE</t>
  </si>
  <si>
    <t>Sistemas</t>
  </si>
  <si>
    <t>Carga de Energia - MWmed</t>
  </si>
  <si>
    <t>Carga de Energia - %</t>
  </si>
  <si>
    <t>Sudeste/Centro-Oeste</t>
  </si>
  <si>
    <t>Obs: Enersul fazendo parte do Sudeste a partir de 2003.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</si>
</sst>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#,##0.0"/>
    <numFmt numFmtId="167" formatCode="_(* #,##0.00_);_(* \(#,##0.00\);_(* &quot;-&quot;?_);_(@_)"/>
    <numFmt numFmtId="168" formatCode="0.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164" fontId="3" fillId="0" borderId="0" xfId="0" applyNumberFormat="1" applyFont="1"/>
    <xf numFmtId="164" fontId="3" fillId="0" borderId="0" xfId="0" applyNumberFormat="1" applyFont="1" applyFill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0" quotePrefix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43" fontId="3" fillId="0" borderId="0" xfId="1" applyNumberFormat="1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43" fontId="3" fillId="2" borderId="0" xfId="1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165" fontId="3" fillId="3" borderId="0" xfId="1" applyNumberFormat="1" applyFont="1" applyFill="1" applyBorder="1" applyAlignment="1">
      <alignment vertical="center"/>
    </xf>
    <xf numFmtId="43" fontId="3" fillId="3" borderId="0" xfId="1" applyNumberFormat="1" applyFont="1" applyFill="1" applyBorder="1" applyAlignment="1">
      <alignment vertical="center"/>
    </xf>
    <xf numFmtId="0" fontId="4" fillId="0" borderId="0" xfId="0" applyFont="1"/>
    <xf numFmtId="166" fontId="4" fillId="0" borderId="0" xfId="0" applyNumberFormat="1" applyFont="1"/>
    <xf numFmtId="167" fontId="5" fillId="0" borderId="0" xfId="0" applyNumberFormat="1" applyFont="1" applyAlignment="1">
      <alignment vertical="center"/>
    </xf>
    <xf numFmtId="164" fontId="4" fillId="0" borderId="0" xfId="0" applyNumberFormat="1" applyFont="1"/>
    <xf numFmtId="0" fontId="3" fillId="0" borderId="0" xfId="0" applyFont="1" applyAlignment="1">
      <alignment horizontal="right"/>
    </xf>
    <xf numFmtId="168" fontId="3" fillId="0" borderId="0" xfId="2" applyNumberFormat="1" applyFont="1"/>
  </cellXfs>
  <cellStyles count="3"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4.1811846689895425E-2"/>
          <c:y val="0.11250045776553452"/>
          <c:w val="0.64808362369338079"/>
          <c:h val="0.77500315349590465"/>
        </c:manualLayout>
      </c:layout>
      <c:pie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val>
            <c:numRef>
              <c:f>('[1]78-79'!$C$28,'[1]78-79'!$C$31,'[1]78-79'!$C$34,'[1]78-79'!$C$37)</c:f>
              <c:numCache>
                <c:formatCode>General</c:formatCode>
                <c:ptCount val="4"/>
                <c:pt idx="0">
                  <c:v>0.61724287410992851</c:v>
                </c:pt>
                <c:pt idx="1">
                  <c:v>0.16525223859998295</c:v>
                </c:pt>
                <c:pt idx="2">
                  <c:v>0.14674902244561039</c:v>
                </c:pt>
                <c:pt idx="3">
                  <c:v>7.1187154530655244E-2</c:v>
                </c:pt>
              </c:numCache>
            </c:numRef>
          </c:val>
        </c:ser>
        <c:firstSliceAng val="16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25</xdr:row>
      <xdr:rowOff>57150</xdr:rowOff>
    </xdr:from>
    <xdr:to>
      <xdr:col>8</xdr:col>
      <xdr:colOff>104775</xdr:colOff>
      <xdr:row>38</xdr:row>
      <xdr:rowOff>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</xdr:colOff>
      <xdr:row>27</xdr:row>
      <xdr:rowOff>123825</xdr:rowOff>
    </xdr:from>
    <xdr:to>
      <xdr:col>4</xdr:col>
      <xdr:colOff>361950</xdr:colOff>
      <xdr:row>28</xdr:row>
      <xdr:rowOff>95250</xdr:rowOff>
    </xdr:to>
    <xdr:sp macro="" textlink="">
      <xdr:nvSpPr>
        <xdr:cNvPr id="3" name="Line 13"/>
        <xdr:cNvSpPr>
          <a:spLocks noChangeShapeType="1"/>
        </xdr:cNvSpPr>
      </xdr:nvSpPr>
      <xdr:spPr bwMode="auto">
        <a:xfrm>
          <a:off x="2257425" y="5686425"/>
          <a:ext cx="1009650" cy="1619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133350</xdr:colOff>
      <xdr:row>30</xdr:row>
      <xdr:rowOff>95250</xdr:rowOff>
    </xdr:from>
    <xdr:to>
      <xdr:col>5</xdr:col>
      <xdr:colOff>257175</xdr:colOff>
      <xdr:row>30</xdr:row>
      <xdr:rowOff>95250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>
          <a:off x="2333625" y="6229350"/>
          <a:ext cx="15906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123825</xdr:colOff>
      <xdr:row>32</xdr:row>
      <xdr:rowOff>123825</xdr:rowOff>
    </xdr:from>
    <xdr:to>
      <xdr:col>5</xdr:col>
      <xdr:colOff>409575</xdr:colOff>
      <xdr:row>33</xdr:row>
      <xdr:rowOff>114300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 flipV="1">
          <a:off x="2324100" y="6638925"/>
          <a:ext cx="1752600" cy="1809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76200</xdr:colOff>
      <xdr:row>35</xdr:row>
      <xdr:rowOff>57149</xdr:rowOff>
    </xdr:from>
    <xdr:to>
      <xdr:col>5</xdr:col>
      <xdr:colOff>438150</xdr:colOff>
      <xdr:row>36</xdr:row>
      <xdr:rowOff>123824</xdr:rowOff>
    </xdr:to>
    <xdr:sp macro="" textlink="">
      <xdr:nvSpPr>
        <xdr:cNvPr id="8" name="Line 16"/>
        <xdr:cNvSpPr>
          <a:spLocks noChangeShapeType="1"/>
        </xdr:cNvSpPr>
      </xdr:nvSpPr>
      <xdr:spPr bwMode="auto">
        <a:xfrm flipV="1">
          <a:off x="2276475" y="7143749"/>
          <a:ext cx="1828800" cy="2571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tiana/ONS_DadosRelevantes/Dados%20Relevantes%20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a"/>
      <sheetName val="19"/>
      <sheetName val="22"/>
      <sheetName val="23"/>
      <sheetName val="26"/>
      <sheetName val="27"/>
      <sheetName val="28a"/>
      <sheetName val="28b"/>
      <sheetName val="29"/>
      <sheetName val="32"/>
      <sheetName val="33"/>
      <sheetName val="34-37"/>
      <sheetName val="40"/>
      <sheetName val="41-44"/>
      <sheetName val="45-48"/>
      <sheetName val="49-50"/>
      <sheetName val="51"/>
      <sheetName val="54-56"/>
      <sheetName val="57"/>
      <sheetName val="57-58"/>
      <sheetName val="59"/>
      <sheetName val="62"/>
      <sheetName val="63"/>
      <sheetName val="64-65"/>
      <sheetName val="66-67"/>
      <sheetName val="68-69"/>
      <sheetName val="70"/>
      <sheetName val="71-72"/>
      <sheetName val="73-75"/>
      <sheetName val="78-79"/>
      <sheetName val="80-82"/>
      <sheetName val="83-84"/>
      <sheetName val="84-85"/>
      <sheetName val="86"/>
      <sheetName val="87-8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8">
          <cell r="C28">
            <v>0.61724287410992851</v>
          </cell>
        </row>
        <row r="31">
          <cell r="C31">
            <v>0.16525223859998295</v>
          </cell>
        </row>
        <row r="34">
          <cell r="C34">
            <v>0.14674902244561039</v>
          </cell>
        </row>
        <row r="37">
          <cell r="C37">
            <v>7.1187154530655244E-2</v>
          </cell>
        </row>
      </sheetData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workbookViewId="0">
      <selection activeCell="L19" sqref="L19"/>
    </sheetView>
  </sheetViews>
  <sheetFormatPr defaultRowHeight="15"/>
  <cols>
    <col min="1" max="1" width="12.42578125" customWidth="1"/>
    <col min="3" max="3" width="11.42578125" customWidth="1"/>
    <col min="4" max="4" width="10.5703125" customWidth="1"/>
    <col min="5" max="5" width="11.42578125" customWidth="1"/>
    <col min="6" max="6" width="10.42578125" customWidth="1"/>
    <col min="7" max="7" width="12.28515625" customWidth="1"/>
  </cols>
  <sheetData>
    <row r="1" spans="1:8" ht="18">
      <c r="A1" s="1" t="s">
        <v>0</v>
      </c>
      <c r="B1" s="2"/>
      <c r="C1" s="2"/>
      <c r="D1" s="2"/>
      <c r="E1" s="2"/>
      <c r="F1" s="2"/>
      <c r="G1" s="2"/>
      <c r="H1" s="3"/>
    </row>
    <row r="2" spans="1:8" ht="15.75" thickBot="1">
      <c r="A2" s="4"/>
      <c r="B2" s="2"/>
      <c r="C2" s="2"/>
      <c r="D2" s="2"/>
      <c r="E2" s="2"/>
      <c r="F2" s="2"/>
      <c r="G2" s="2"/>
      <c r="H2" s="2"/>
    </row>
    <row r="3" spans="1:8" ht="26.25" thickBot="1">
      <c r="A3" s="5" t="s">
        <v>1</v>
      </c>
      <c r="B3" s="6"/>
      <c r="C3" s="6">
        <v>2005</v>
      </c>
      <c r="D3" s="6">
        <f>C3+1</f>
        <v>2006</v>
      </c>
      <c r="E3" s="6">
        <f>D3+1</f>
        <v>2007</v>
      </c>
      <c r="F3" s="6">
        <f>E3+1</f>
        <v>2008</v>
      </c>
      <c r="G3" s="6">
        <f>F3+1</f>
        <v>2009</v>
      </c>
      <c r="H3" s="7" t="s">
        <v>2</v>
      </c>
    </row>
    <row r="4" spans="1:8">
      <c r="A4" s="8" t="s">
        <v>3</v>
      </c>
      <c r="B4" s="9"/>
      <c r="C4" s="9">
        <v>248427.55</v>
      </c>
      <c r="D4" s="9">
        <v>257153.07860999997</v>
      </c>
      <c r="E4" s="9">
        <v>270203.95</v>
      </c>
      <c r="F4" s="9">
        <v>276479.25474999996</v>
      </c>
      <c r="G4" s="10">
        <v>272298.09999999998</v>
      </c>
      <c r="H4" s="9">
        <f t="shared" ref="H4:H10" si="0">(G4*100/F4)-100</f>
        <v>-1.5122851635941714</v>
      </c>
    </row>
    <row r="5" spans="1:8">
      <c r="A5" s="8" t="s">
        <v>4</v>
      </c>
      <c r="B5" s="9"/>
      <c r="C5" s="9">
        <v>66198.16</v>
      </c>
      <c r="D5" s="9">
        <v>68779.727600000013</v>
      </c>
      <c r="E5" s="9">
        <v>71544.899999999994</v>
      </c>
      <c r="F5" s="9">
        <v>74020.807190000007</v>
      </c>
      <c r="G5" s="10">
        <v>73765.399999999994</v>
      </c>
      <c r="H5" s="9">
        <f t="shared" si="0"/>
        <v>-0.34504783140830853</v>
      </c>
    </row>
    <row r="6" spans="1:8">
      <c r="A6" s="11" t="s">
        <v>5</v>
      </c>
      <c r="B6" s="12"/>
      <c r="C6" s="12">
        <v>314625.71000000002</v>
      </c>
      <c r="D6" s="12">
        <v>325932.80620999995</v>
      </c>
      <c r="E6" s="12">
        <v>341748.85</v>
      </c>
      <c r="F6" s="12">
        <v>350314.27111000003</v>
      </c>
      <c r="G6" s="13">
        <f>G4+G5</f>
        <v>346063.5</v>
      </c>
      <c r="H6" s="12">
        <f t="shared" si="0"/>
        <v>-1.2134164835851777</v>
      </c>
    </row>
    <row r="7" spans="1:8">
      <c r="A7" s="8" t="s">
        <v>6</v>
      </c>
      <c r="B7" s="9"/>
      <c r="C7" s="9">
        <v>58646.99</v>
      </c>
      <c r="D7" s="9">
        <v>60558.845730000008</v>
      </c>
      <c r="E7" s="9">
        <v>63480.55</v>
      </c>
      <c r="F7" s="9">
        <v>65732.731899999999</v>
      </c>
      <c r="G7" s="10">
        <v>65859.5</v>
      </c>
      <c r="H7" s="9">
        <f t="shared" si="0"/>
        <v>0.19285384364194158</v>
      </c>
    </row>
    <row r="8" spans="1:8">
      <c r="A8" s="8" t="s">
        <v>7</v>
      </c>
      <c r="B8" s="9"/>
      <c r="C8" s="9">
        <v>27170.95</v>
      </c>
      <c r="D8" s="9">
        <v>29373.913710000001</v>
      </c>
      <c r="E8" s="9">
        <v>30455.4</v>
      </c>
      <c r="F8" s="9">
        <v>31886.591579999997</v>
      </c>
      <c r="G8" s="10">
        <v>31436.3</v>
      </c>
      <c r="H8" s="9">
        <f t="shared" si="0"/>
        <v>-1.4121659220624565</v>
      </c>
    </row>
    <row r="9" spans="1:8">
      <c r="A9" s="11" t="s">
        <v>8</v>
      </c>
      <c r="B9" s="12"/>
      <c r="C9" s="12">
        <v>85817.94</v>
      </c>
      <c r="D9" s="12">
        <v>89932.759440000009</v>
      </c>
      <c r="E9" s="12">
        <v>93935.95</v>
      </c>
      <c r="F9" s="12">
        <v>97611.928360000005</v>
      </c>
      <c r="G9" s="13">
        <f>G7+G8</f>
        <v>97295.8</v>
      </c>
      <c r="H9" s="12">
        <f t="shared" si="0"/>
        <v>-0.32386242676622601</v>
      </c>
    </row>
    <row r="10" spans="1:8">
      <c r="A10" s="14" t="s">
        <v>9</v>
      </c>
      <c r="B10" s="15"/>
      <c r="C10" s="15">
        <v>400443.65</v>
      </c>
      <c r="D10" s="15">
        <v>415865.56564999995</v>
      </c>
      <c r="E10" s="15">
        <v>435684.8</v>
      </c>
      <c r="F10" s="15">
        <v>447926.19947000005</v>
      </c>
      <c r="G10" s="16">
        <f>G6+G9</f>
        <v>443359.3</v>
      </c>
      <c r="H10" s="15">
        <f t="shared" si="0"/>
        <v>-1.0195651594846993</v>
      </c>
    </row>
    <row r="11" spans="1:8">
      <c r="A11" s="17" t="s">
        <v>13</v>
      </c>
      <c r="B11" s="17"/>
      <c r="C11" s="17"/>
      <c r="D11" s="18"/>
      <c r="E11" s="17"/>
      <c r="F11" s="17"/>
      <c r="G11" s="19">
        <v>1079.25</v>
      </c>
      <c r="H11" s="17"/>
    </row>
    <row r="12" spans="1:8">
      <c r="A12" s="17"/>
      <c r="B12" s="17"/>
      <c r="C12" s="17"/>
      <c r="D12" s="18"/>
      <c r="E12" s="17"/>
      <c r="F12" s="17"/>
      <c r="G12" s="19">
        <f>G10+G11</f>
        <v>444438.55</v>
      </c>
      <c r="H12" s="17"/>
    </row>
    <row r="13" spans="1:8" ht="18">
      <c r="A13" s="1" t="s">
        <v>10</v>
      </c>
      <c r="B13" s="2"/>
      <c r="C13" s="2"/>
      <c r="D13" s="2"/>
      <c r="E13" s="2"/>
      <c r="F13" s="2"/>
      <c r="G13" s="2"/>
      <c r="H13" s="2"/>
    </row>
    <row r="14" spans="1:8" ht="15.75" thickBot="1">
      <c r="A14" s="4"/>
      <c r="B14" s="2"/>
      <c r="C14" s="2"/>
      <c r="D14" s="2"/>
      <c r="E14" s="2"/>
      <c r="F14" s="2"/>
      <c r="G14" s="2"/>
      <c r="H14" s="2"/>
    </row>
    <row r="15" spans="1:8" ht="26.25" thickBot="1">
      <c r="A15" s="5" t="s">
        <v>1</v>
      </c>
      <c r="B15" s="6"/>
      <c r="C15" s="6">
        <f>C3</f>
        <v>2005</v>
      </c>
      <c r="D15" s="6">
        <f>D3</f>
        <v>2006</v>
      </c>
      <c r="E15" s="6">
        <f>E3</f>
        <v>2007</v>
      </c>
      <c r="F15" s="6">
        <f>F3</f>
        <v>2008</v>
      </c>
      <c r="G15" s="6">
        <f>G3</f>
        <v>2009</v>
      </c>
      <c r="H15" s="7" t="s">
        <v>2</v>
      </c>
    </row>
    <row r="16" spans="1:8">
      <c r="A16" s="8" t="s">
        <v>3</v>
      </c>
      <c r="B16" s="9"/>
      <c r="C16" s="9">
        <v>27251.993615445299</v>
      </c>
      <c r="D16" s="9">
        <v>28360.855833333335</v>
      </c>
      <c r="E16" s="9">
        <v>29358.900833333333</v>
      </c>
      <c r="F16" s="9">
        <v>30846.137930107532</v>
      </c>
      <c r="G16" s="9">
        <v>31087.702500000003</v>
      </c>
      <c r="H16" s="9">
        <f t="shared" ref="H16:H22" si="1">(G16*100/F16)-100</f>
        <v>0.78312743864343304</v>
      </c>
    </row>
    <row r="17" spans="1:8">
      <c r="A17" s="8" t="s">
        <v>4</v>
      </c>
      <c r="B17" s="9"/>
      <c r="C17" s="9">
        <v>7237.274166666667</v>
      </c>
      <c r="D17" s="9">
        <v>7559.8158333333331</v>
      </c>
      <c r="E17" s="9">
        <v>7852.9933333333347</v>
      </c>
      <c r="F17" s="9">
        <v>8168.3133333333344</v>
      </c>
      <c r="G17" s="9">
        <v>8424.4650000000001</v>
      </c>
      <c r="H17" s="9">
        <f t="shared" si="1"/>
        <v>3.1359187167974909</v>
      </c>
    </row>
    <row r="18" spans="1:8">
      <c r="A18" s="11" t="s">
        <v>5</v>
      </c>
      <c r="B18" s="12"/>
      <c r="C18" s="12">
        <v>34489.267782111965</v>
      </c>
      <c r="D18" s="12">
        <v>35920.671666666669</v>
      </c>
      <c r="E18" s="12">
        <v>37211.894166666672</v>
      </c>
      <c r="F18" s="12">
        <v>39014.451263440853</v>
      </c>
      <c r="G18" s="12">
        <v>39512.167500000003</v>
      </c>
      <c r="H18" s="12">
        <f t="shared" si="1"/>
        <v>1.2757227653885934</v>
      </c>
    </row>
    <row r="19" spans="1:8">
      <c r="A19" s="8" t="s">
        <v>6</v>
      </c>
      <c r="B19" s="9"/>
      <c r="C19" s="9">
        <v>6269.5483333333323</v>
      </c>
      <c r="D19" s="9">
        <v>6694.9491666666663</v>
      </c>
      <c r="E19" s="9">
        <v>6913.6358055555565</v>
      </c>
      <c r="F19" s="9">
        <v>7245.5841935483877</v>
      </c>
      <c r="G19" s="9">
        <v>7517.5458333333336</v>
      </c>
      <c r="H19" s="9">
        <f t="shared" si="1"/>
        <v>3.7534811896479852</v>
      </c>
    </row>
    <row r="20" spans="1:8">
      <c r="A20" s="8" t="s">
        <v>7</v>
      </c>
      <c r="B20" s="9"/>
      <c r="C20" s="9">
        <v>2973.16</v>
      </c>
      <c r="D20" s="9">
        <v>3101.2083333333326</v>
      </c>
      <c r="E20" s="9">
        <v>3352.7949999999996</v>
      </c>
      <c r="F20" s="9">
        <v>3475.6762634408601</v>
      </c>
      <c r="G20" s="9">
        <v>3588.0841666666661</v>
      </c>
      <c r="H20" s="9">
        <f t="shared" si="1"/>
        <v>3.2341304168105722</v>
      </c>
    </row>
    <row r="21" spans="1:8">
      <c r="A21" s="11" t="s">
        <v>8</v>
      </c>
      <c r="B21" s="12"/>
      <c r="C21" s="12">
        <v>9242.7083333333321</v>
      </c>
      <c r="D21" s="12">
        <v>9796.1574999999993</v>
      </c>
      <c r="E21" s="12">
        <v>10266.430805555558</v>
      </c>
      <c r="F21" s="12">
        <v>10721.260456989245</v>
      </c>
      <c r="G21" s="12">
        <v>11105.63</v>
      </c>
      <c r="H21" s="12">
        <f t="shared" si="1"/>
        <v>3.5851152441705949</v>
      </c>
    </row>
    <row r="22" spans="1:8">
      <c r="A22" s="14" t="s">
        <v>9</v>
      </c>
      <c r="B22" s="15"/>
      <c r="C22" s="15">
        <f>C18+C21</f>
        <v>43731.976115445301</v>
      </c>
      <c r="D22" s="15">
        <f>D18+D21</f>
        <v>45716.82916666667</v>
      </c>
      <c r="E22" s="15">
        <f>E18+E21</f>
        <v>47478.324972222232</v>
      </c>
      <c r="F22" s="15">
        <f>F18+F21</f>
        <v>49735.711720430096</v>
      </c>
      <c r="G22" s="15">
        <v>50617.797499999993</v>
      </c>
      <c r="H22" s="15">
        <f t="shared" si="1"/>
        <v>1.7735461081329191</v>
      </c>
    </row>
    <row r="23" spans="1:8">
      <c r="A23" s="17" t="s">
        <v>13</v>
      </c>
      <c r="B23" s="17"/>
      <c r="C23" s="17"/>
      <c r="D23" s="18"/>
      <c r="E23" s="17"/>
      <c r="F23" s="17"/>
      <c r="G23" s="17"/>
      <c r="H23" s="17"/>
    </row>
    <row r="24" spans="1:8">
      <c r="A24" s="17"/>
      <c r="B24" s="17"/>
      <c r="C24" s="17"/>
      <c r="D24" s="18"/>
      <c r="E24" s="17"/>
      <c r="F24" s="17"/>
      <c r="G24" s="17"/>
      <c r="H24" s="17"/>
    </row>
    <row r="25" spans="1:8" ht="18">
      <c r="A25" s="1" t="s">
        <v>11</v>
      </c>
      <c r="B25" s="20"/>
      <c r="C25" s="20"/>
      <c r="D25" s="20"/>
      <c r="E25" s="20"/>
      <c r="F25" s="20"/>
      <c r="G25" s="20"/>
      <c r="H25" s="20"/>
    </row>
    <row r="26" spans="1:8">
      <c r="A26" s="17"/>
      <c r="B26" s="20"/>
      <c r="C26" s="20"/>
      <c r="D26" s="20"/>
      <c r="E26" s="20"/>
      <c r="F26" s="20"/>
      <c r="G26" s="20"/>
      <c r="H26" s="20"/>
    </row>
    <row r="27" spans="1:8">
      <c r="A27" s="17"/>
      <c r="B27" s="20"/>
      <c r="C27" s="20"/>
      <c r="D27" s="20"/>
      <c r="E27" s="20"/>
      <c r="F27" s="20"/>
      <c r="G27" s="20"/>
      <c r="H27" s="20"/>
    </row>
    <row r="28" spans="1:8">
      <c r="A28" s="17"/>
      <c r="B28" s="21" t="s">
        <v>12</v>
      </c>
      <c r="C28" s="22">
        <f>F4/$F$10</f>
        <v>0.61724287410992851</v>
      </c>
    </row>
    <row r="29" spans="1:8">
      <c r="A29" s="17"/>
    </row>
    <row r="30" spans="1:8">
      <c r="A30" s="17"/>
    </row>
    <row r="31" spans="1:8">
      <c r="A31" s="17"/>
      <c r="B31" s="21" t="s">
        <v>4</v>
      </c>
      <c r="C31" s="22">
        <f>F5/$F$10</f>
        <v>0.16525223859998295</v>
      </c>
    </row>
    <row r="32" spans="1:8">
      <c r="A32" s="17"/>
    </row>
    <row r="33" spans="1:3">
      <c r="A33" s="17"/>
    </row>
    <row r="34" spans="1:3">
      <c r="A34" s="17"/>
      <c r="B34" s="21" t="s">
        <v>6</v>
      </c>
      <c r="C34" s="22">
        <f>F7/$F$10</f>
        <v>0.14674902244561039</v>
      </c>
    </row>
    <row r="35" spans="1:3">
      <c r="A35" s="17"/>
    </row>
    <row r="36" spans="1:3">
      <c r="A36" s="17"/>
    </row>
    <row r="37" spans="1:3">
      <c r="A37" s="17"/>
      <c r="B37" s="21" t="s">
        <v>7</v>
      </c>
      <c r="C37" s="22">
        <f>F8/$F$10</f>
        <v>7.1187154530655244E-2</v>
      </c>
    </row>
    <row r="38" spans="1:3">
      <c r="A38" s="17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100BA6-8924-4DED-B6C1-25DEE518B43B}"/>
</file>

<file path=customXml/itemProps2.xml><?xml version="1.0" encoding="utf-8"?>
<ds:datastoreItem xmlns:ds="http://schemas.openxmlformats.org/officeDocument/2006/customXml" ds:itemID="{562BEBA8-2FE1-45F5-BFF3-43D243209885}"/>
</file>

<file path=customXml/itemProps3.xml><?xml version="1.0" encoding="utf-8"?>
<ds:datastoreItem xmlns:ds="http://schemas.openxmlformats.org/officeDocument/2006/customXml" ds:itemID="{6F1F1063-8D1E-4277-8530-4C5A62BD3E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Expressiva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Redação 001</dc:creator>
  <cp:lastModifiedBy>Redação 001</cp:lastModifiedBy>
  <dcterms:created xsi:type="dcterms:W3CDTF">2010-06-24T20:35:09Z</dcterms:created>
  <dcterms:modified xsi:type="dcterms:W3CDTF">2010-07-13T19:21:10Z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