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Plan1" sheetId="1" r:id="rId1"/>
    <sheet name="Plan2" sheetId="2" r:id="rId2"/>
    <sheet name="Plan3" sheetId="3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F19" i="1"/>
  <c r="E19"/>
  <c r="D19"/>
  <c r="C19"/>
  <c r="B19"/>
  <c r="F17"/>
  <c r="E17"/>
  <c r="D17"/>
  <c r="C17"/>
  <c r="B17"/>
  <c r="F16"/>
  <c r="G16" s="1"/>
  <c r="E16"/>
  <c r="E21" s="1"/>
  <c r="D16"/>
  <c r="D21" s="1"/>
  <c r="C16"/>
  <c r="C21" s="1"/>
  <c r="B16"/>
  <c r="B21" s="1"/>
  <c r="F15"/>
  <c r="E15"/>
  <c r="D15"/>
  <c r="C15"/>
  <c r="B15"/>
  <c r="F14"/>
  <c r="E14"/>
  <c r="D14"/>
  <c r="C14"/>
  <c r="B14"/>
  <c r="F13"/>
  <c r="E13"/>
  <c r="D13"/>
  <c r="C13"/>
  <c r="B13"/>
  <c r="F12"/>
  <c r="E12"/>
  <c r="D12"/>
  <c r="C12"/>
  <c r="B12"/>
  <c r="F11"/>
  <c r="G11" s="1"/>
  <c r="E11"/>
  <c r="D11"/>
  <c r="C11"/>
  <c r="B11"/>
  <c r="F10"/>
  <c r="E10"/>
  <c r="D10"/>
  <c r="C10"/>
  <c r="B10"/>
  <c r="F9"/>
  <c r="G9" s="1"/>
  <c r="E9"/>
  <c r="D9"/>
  <c r="C9"/>
  <c r="B9"/>
  <c r="F8"/>
  <c r="E8"/>
  <c r="D8"/>
  <c r="C8"/>
  <c r="B8"/>
  <c r="F7"/>
  <c r="G7" s="1"/>
  <c r="E7"/>
  <c r="E28" s="1"/>
  <c r="D7"/>
  <c r="D28" s="1"/>
  <c r="C7"/>
  <c r="C28" s="1"/>
  <c r="B7"/>
  <c r="B28" s="1"/>
  <c r="F6"/>
  <c r="F27" s="1"/>
  <c r="E6"/>
  <c r="E27" s="1"/>
  <c r="D6"/>
  <c r="D27" s="1"/>
  <c r="C6"/>
  <c r="C27" s="1"/>
  <c r="B6"/>
  <c r="B27" s="1"/>
  <c r="G4"/>
  <c r="B4"/>
  <c r="B26" s="1"/>
  <c r="B35" s="1"/>
  <c r="C4" l="1"/>
  <c r="C26" s="1"/>
  <c r="C35" s="1"/>
  <c r="B29"/>
  <c r="D29"/>
  <c r="F29"/>
  <c r="G14"/>
  <c r="C30"/>
  <c r="E30"/>
  <c r="D4"/>
  <c r="F21"/>
  <c r="C22"/>
  <c r="C39" s="1"/>
  <c r="E22"/>
  <c r="E37" s="1"/>
  <c r="F28"/>
  <c r="C29"/>
  <c r="C31" s="1"/>
  <c r="E29"/>
  <c r="E31" s="1"/>
  <c r="B30"/>
  <c r="B31" s="1"/>
  <c r="D30"/>
  <c r="D31" s="1"/>
  <c r="F30"/>
  <c r="E42"/>
  <c r="G6"/>
  <c r="G8"/>
  <c r="G10"/>
  <c r="G12"/>
  <c r="G13"/>
  <c r="G15"/>
  <c r="B22"/>
  <c r="B36" s="1"/>
  <c r="D22"/>
  <c r="D38" s="1"/>
  <c r="F22"/>
  <c r="F36" s="1"/>
  <c r="F31" l="1"/>
  <c r="E4"/>
  <c r="D26"/>
  <c r="D35" s="1"/>
  <c r="F37"/>
  <c r="D43"/>
  <c r="C42"/>
  <c r="D41"/>
  <c r="E40"/>
  <c r="D39"/>
  <c r="E38"/>
  <c r="D37"/>
  <c r="E36"/>
  <c r="E43"/>
  <c r="F42"/>
  <c r="B42"/>
  <c r="C41"/>
  <c r="D40"/>
  <c r="E39"/>
  <c r="F38"/>
  <c r="B38"/>
  <c r="C37"/>
  <c r="D36"/>
  <c r="F39"/>
  <c r="F43"/>
  <c r="B43"/>
  <c r="F41"/>
  <c r="B41"/>
  <c r="C40"/>
  <c r="B39"/>
  <c r="C38"/>
  <c r="B37"/>
  <c r="C36"/>
  <c r="C43"/>
  <c r="D42"/>
  <c r="E41"/>
  <c r="F40"/>
  <c r="B40"/>
  <c r="E26" l="1"/>
  <c r="E35" s="1"/>
  <c r="F4"/>
  <c r="F26" s="1"/>
  <c r="F35" s="1"/>
</calcChain>
</file>

<file path=xl/sharedStrings.xml><?xml version="1.0" encoding="utf-8"?>
<sst xmlns="http://schemas.openxmlformats.org/spreadsheetml/2006/main" count="32" uniqueCount="24">
  <si>
    <t>Produção por Origem em GWh</t>
  </si>
  <si>
    <t>Var %</t>
  </si>
  <si>
    <t>Origem</t>
  </si>
  <si>
    <t>Hidrelétrica</t>
  </si>
  <si>
    <t>Itaipu</t>
  </si>
  <si>
    <t>Óleo Diesel</t>
  </si>
  <si>
    <t>Óleo Comb.</t>
  </si>
  <si>
    <t>Gás Natural</t>
  </si>
  <si>
    <t>Carvão</t>
  </si>
  <si>
    <t>Eólicas</t>
  </si>
  <si>
    <t>Biomassa</t>
  </si>
  <si>
    <t>Nuclear</t>
  </si>
  <si>
    <t>Outros</t>
  </si>
  <si>
    <t>Total</t>
  </si>
  <si>
    <t>Emergencial</t>
  </si>
  <si>
    <t>Total Geral</t>
  </si>
  <si>
    <t>Produção por tipo de geração em %</t>
  </si>
  <si>
    <t>Hidro</t>
  </si>
  <si>
    <t>Térmica</t>
  </si>
  <si>
    <t>Participação dos Combustíveis na Geração Térmica em %</t>
  </si>
  <si>
    <t>OD</t>
  </si>
  <si>
    <t>OC</t>
  </si>
  <si>
    <t>GN</t>
  </si>
  <si>
    <t>Produção por Tipo de Geração em %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</si>
</sst>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#,##0.0"/>
    <numFmt numFmtId="167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sz val="10"/>
      <color indexed="17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1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Fill="1"/>
    <xf numFmtId="0" fontId="0" fillId="0" borderId="0" xfId="0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quotePrefix="1" applyFont="1" applyFill="1" applyBorder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4" fontId="4" fillId="0" borderId="0" xfId="1" applyNumberFormat="1" applyFont="1" applyBorder="1" applyAlignment="1"/>
    <xf numFmtId="165" fontId="4" fillId="2" borderId="0" xfId="1" applyNumberFormat="1" applyFont="1" applyFill="1" applyBorder="1" applyAlignment="1"/>
    <xf numFmtId="0" fontId="5" fillId="0" borderId="0" xfId="0" applyFont="1" applyBorder="1" applyAlignment="1">
      <alignment horizontal="left" vertical="center"/>
    </xf>
    <xf numFmtId="4" fontId="0" fillId="0" borderId="0" xfId="0" applyNumberFormat="1"/>
    <xf numFmtId="0" fontId="4" fillId="3" borderId="0" xfId="0" applyFont="1" applyFill="1" applyBorder="1" applyAlignment="1">
      <alignment horizontal="center"/>
    </xf>
    <xf numFmtId="164" fontId="4" fillId="3" borderId="0" xfId="1" applyNumberFormat="1" applyFont="1" applyFill="1" applyBorder="1" applyAlignment="1"/>
    <xf numFmtId="2" fontId="0" fillId="0" borderId="0" xfId="0" applyNumberFormat="1"/>
    <xf numFmtId="0" fontId="4" fillId="0" borderId="2" xfId="0" applyFont="1" applyBorder="1" applyAlignment="1">
      <alignment horizontal="center"/>
    </xf>
    <xf numFmtId="164" fontId="4" fillId="0" borderId="2" xfId="1" applyNumberFormat="1" applyFont="1" applyBorder="1" applyAlignment="1"/>
    <xf numFmtId="165" fontId="4" fillId="2" borderId="2" xfId="1" applyNumberFormat="1" applyFont="1" applyFill="1" applyBorder="1" applyAlignment="1"/>
    <xf numFmtId="4" fontId="6" fillId="0" borderId="0" xfId="0" applyNumberFormat="1" applyFont="1"/>
    <xf numFmtId="0" fontId="4" fillId="0" borderId="3" xfId="0" quotePrefix="1" applyFont="1" applyBorder="1" applyAlignment="1">
      <alignment horizontal="center"/>
    </xf>
    <xf numFmtId="164" fontId="4" fillId="0" borderId="3" xfId="1" applyNumberFormat="1" applyFont="1" applyBorder="1" applyAlignment="1"/>
    <xf numFmtId="164" fontId="4" fillId="2" borderId="3" xfId="1" applyNumberFormat="1" applyFont="1" applyFill="1" applyBorder="1" applyAlignment="1"/>
    <xf numFmtId="0" fontId="5" fillId="0" borderId="0" xfId="0" quotePrefix="1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164" fontId="4" fillId="0" borderId="4" xfId="1" applyNumberFormat="1" applyFont="1" applyBorder="1" applyAlignment="1"/>
    <xf numFmtId="164" fontId="4" fillId="2" borderId="5" xfId="1" applyNumberFormat="1" applyFont="1" applyFill="1" applyBorder="1" applyAlignment="1"/>
    <xf numFmtId="0" fontId="4" fillId="0" borderId="2" xfId="0" quotePrefix="1" applyFont="1" applyBorder="1" applyAlignment="1">
      <alignment horizontal="center"/>
    </xf>
    <xf numFmtId="164" fontId="4" fillId="2" borderId="2" xfId="1" applyNumberFormat="1" applyFont="1" applyFill="1" applyBorder="1" applyAlignment="1"/>
    <xf numFmtId="0" fontId="6" fillId="0" borderId="0" xfId="0" applyFont="1" applyAlignment="1">
      <alignment horizontal="center"/>
    </xf>
    <xf numFmtId="164" fontId="6" fillId="0" borderId="0" xfId="1" applyNumberFormat="1" applyFont="1"/>
    <xf numFmtId="166" fontId="3" fillId="0" borderId="1" xfId="0" applyNumberFormat="1" applyFont="1" applyBorder="1" applyAlignment="1"/>
    <xf numFmtId="0" fontId="6" fillId="0" borderId="0" xfId="0" applyFont="1"/>
    <xf numFmtId="164" fontId="7" fillId="0" borderId="0" xfId="1" applyNumberFormat="1" applyFont="1"/>
    <xf numFmtId="166" fontId="7" fillId="0" borderId="0" xfId="0" applyNumberFormat="1" applyFont="1"/>
    <xf numFmtId="0" fontId="8" fillId="0" borderId="0" xfId="0" applyFont="1" applyAlignment="1">
      <alignment horizontal="left"/>
    </xf>
    <xf numFmtId="166" fontId="0" fillId="0" borderId="0" xfId="0" applyNumberForma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67" fontId="5" fillId="0" borderId="0" xfId="2" applyNumberFormat="1" applyFont="1"/>
    <xf numFmtId="10" fontId="5" fillId="0" borderId="0" xfId="2" applyNumberFormat="1" applyFont="1"/>
    <xf numFmtId="167" fontId="9" fillId="0" borderId="0" xfId="0" applyNumberFormat="1" applyFont="1"/>
    <xf numFmtId="0" fontId="0" fillId="0" borderId="6" xfId="0" applyBorder="1" applyAlignment="1">
      <alignment horizontal="center"/>
    </xf>
    <xf numFmtId="0" fontId="6" fillId="0" borderId="6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167" fontId="5" fillId="0" borderId="0" xfId="2" applyNumberFormat="1" applyFont="1" applyAlignment="1">
      <alignment vertical="center"/>
    </xf>
    <xf numFmtId="167" fontId="0" fillId="0" borderId="0" xfId="0" applyNumberFormat="1"/>
    <xf numFmtId="0" fontId="10" fillId="0" borderId="0" xfId="0" applyFont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7.0460797844678805E-2"/>
          <c:y val="7.4380365391392769E-2"/>
          <c:w val="0.92412046403982473"/>
          <c:h val="0.82920333269663793"/>
        </c:manualLayout>
      </c:layout>
      <c:barChart>
        <c:barDir val="col"/>
        <c:grouping val="clustered"/>
        <c:ser>
          <c:idx val="0"/>
          <c:order val="0"/>
          <c:tx>
            <c:strRef>
              <c:f>'[2]57-58'!$A$27</c:f>
              <c:strCache>
                <c:ptCount val="1"/>
                <c:pt idx="0">
                  <c:v>Hidro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inEnd"/>
            <c:showVal val="1"/>
          </c:dLbls>
          <c:cat>
            <c:numRef>
              <c:f>'[2]57-58'!$B$26:$F$26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'[2]57-58'!$B$27:$F$27</c:f>
              <c:numCache>
                <c:formatCode>General</c:formatCode>
                <c:ptCount val="5"/>
                <c:pt idx="0">
                  <c:v>0.7197230539388868</c:v>
                </c:pt>
                <c:pt idx="1">
                  <c:v>0.7124308455503392</c:v>
                </c:pt>
                <c:pt idx="2">
                  <c:v>0.73739433521321518</c:v>
                </c:pt>
                <c:pt idx="3">
                  <c:v>0.69185655538825497</c:v>
                </c:pt>
                <c:pt idx="4">
                  <c:v>0.74281453635436034</c:v>
                </c:pt>
              </c:numCache>
            </c:numRef>
          </c:val>
        </c:ser>
        <c:ser>
          <c:idx val="1"/>
          <c:order val="1"/>
          <c:tx>
            <c:strRef>
              <c:f>'[2]57-58'!$A$28</c:f>
              <c:strCache>
                <c:ptCount val="1"/>
                <c:pt idx="0">
                  <c:v>Itaipu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inEnd"/>
            <c:showVal val="1"/>
          </c:dLbls>
          <c:cat>
            <c:numRef>
              <c:f>'[2]57-58'!$B$26:$F$26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'[2]57-58'!$B$28:$F$28</c:f>
              <c:numCache>
                <c:formatCode>General</c:formatCode>
                <c:ptCount val="5"/>
                <c:pt idx="0">
                  <c:v>0.20385963643347146</c:v>
                </c:pt>
                <c:pt idx="1">
                  <c:v>0.20558000397707132</c:v>
                </c:pt>
                <c:pt idx="2">
                  <c:v>0.19044197221888912</c:v>
                </c:pt>
                <c:pt idx="3">
                  <c:v>0.19428259165857958</c:v>
                </c:pt>
                <c:pt idx="4">
                  <c:v>0.18991902594526291</c:v>
                </c:pt>
              </c:numCache>
            </c:numRef>
          </c:val>
        </c:ser>
        <c:ser>
          <c:idx val="2"/>
          <c:order val="2"/>
          <c:tx>
            <c:strRef>
              <c:f>'[2]57-58'!$A$29</c:f>
              <c:strCache>
                <c:ptCount val="1"/>
                <c:pt idx="0">
                  <c:v>Térmica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1.8066847335140024E-3"/>
                  <c:y val="7.3461891643709823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3.6133694670280048E-3"/>
                  <c:y val="7.3461891643709823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3.6133694670280048E-3"/>
                  <c:y val="6.6115702479338859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0"/>
                  <c:y val="0.12121212121212126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0"/>
                  <c:y val="7.7134986225895361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Val val="1"/>
          </c:dLbls>
          <c:cat>
            <c:numRef>
              <c:f>'[2]57-58'!$B$26:$F$26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'[2]57-58'!$B$29:$F$29</c:f>
              <c:numCache>
                <c:formatCode>General</c:formatCode>
                <c:ptCount val="5"/>
                <c:pt idx="0">
                  <c:v>7.5422907659289495E-2</c:v>
                </c:pt>
                <c:pt idx="1">
                  <c:v>8.1945200952575833E-2</c:v>
                </c:pt>
                <c:pt idx="2">
                  <c:v>7.2163692567895732E-2</c:v>
                </c:pt>
                <c:pt idx="3">
                  <c:v>0.11386085295316538</c:v>
                </c:pt>
                <c:pt idx="4">
                  <c:v>6.7266437700376838E-2</c:v>
                </c:pt>
              </c:numCache>
            </c:numRef>
          </c:val>
        </c:ser>
        <c:ser>
          <c:idx val="3"/>
          <c:order val="3"/>
          <c:tx>
            <c:strRef>
              <c:f>'[2]57-58'!$A$30</c:f>
              <c:strCache>
                <c:ptCount val="1"/>
                <c:pt idx="0">
                  <c:v>Emergencial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0"/>
                  <c:y val="2.2038567493112966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Val val="1"/>
          </c:dLbls>
          <c:cat>
            <c:numRef>
              <c:f>'[2]57-58'!$B$26:$F$26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'[2]57-58'!$B$30:$F$30</c:f>
              <c:numCache>
                <c:formatCode>General</c:formatCode>
                <c:ptCount val="5"/>
                <c:pt idx="0">
                  <c:v>9.9440196835222827E-4</c:v>
                </c:pt>
                <c:pt idx="1">
                  <c:v>4.3949520013602737E-5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gapWidth val="30"/>
        <c:axId val="56104832"/>
        <c:axId val="56145408"/>
      </c:barChart>
      <c:catAx>
        <c:axId val="561048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6145408"/>
        <c:crosses val="autoZero"/>
        <c:auto val="1"/>
        <c:lblAlgn val="ctr"/>
        <c:lblOffset val="100"/>
        <c:tickLblSkip val="1"/>
        <c:tickMarkSkip val="1"/>
      </c:catAx>
      <c:valAx>
        <c:axId val="5614540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56104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42279267937036"/>
          <c:y val="1.3774104683195601E-2"/>
          <c:w val="0.73035329933351856"/>
          <c:h val="6.6115991699384688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67" l="0.78740157499999996" r="0.78740157499999996" t="0.98425196899999967" header="0.49212598500000032" footer="0.492125985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6.7659043351342707E-2"/>
          <c:y val="0.14560459092305394"/>
          <c:w val="0.92692889391339572"/>
          <c:h val="0.76099003180539593"/>
        </c:manualLayout>
      </c:layout>
      <c:barChart>
        <c:barDir val="col"/>
        <c:grouping val="clustered"/>
        <c:ser>
          <c:idx val="0"/>
          <c:order val="0"/>
          <c:tx>
            <c:strRef>
              <c:f>'[2]57-58'!$A$36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25" b="1" i="0" u="none" strike="noStrike" baseline="0">
                    <a:solidFill>
                      <a:srgbClr val="0066CC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Val val="1"/>
          </c:dLbls>
          <c:cat>
            <c:numRef>
              <c:f>'[2]57-58'!$B$35:$F$35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'[2]57-58'!$B$36:$F$36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2.3025565662452177E-3</c:v>
                </c:pt>
                <c:pt idx="3">
                  <c:v>1.3286919468371747E-2</c:v>
                </c:pt>
                <c:pt idx="4">
                  <c:v>3.9981976422207781E-4</c:v>
                </c:pt>
              </c:numCache>
            </c:numRef>
          </c:val>
        </c:ser>
        <c:ser>
          <c:idx val="1"/>
          <c:order val="1"/>
          <c:tx>
            <c:strRef>
              <c:f>'[2]57-58'!$A$37</c:f>
              <c:strCache>
                <c:ptCount val="1"/>
                <c:pt idx="0">
                  <c:v>OC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inEnd"/>
            <c:showVal val="1"/>
          </c:dLbls>
          <c:cat>
            <c:numRef>
              <c:f>'[2]57-58'!$B$35:$F$35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'[2]57-58'!$B$37:$F$37</c:f>
              <c:numCache>
                <c:formatCode>General</c:formatCode>
                <c:ptCount val="5"/>
                <c:pt idx="0">
                  <c:v>1.2559357680453964E-2</c:v>
                </c:pt>
                <c:pt idx="1">
                  <c:v>7.1012194871764812E-3</c:v>
                </c:pt>
                <c:pt idx="2">
                  <c:v>6.3280715534497186E-3</c:v>
                </c:pt>
                <c:pt idx="3">
                  <c:v>3.2095078437255356E-2</c:v>
                </c:pt>
                <c:pt idx="4">
                  <c:v>1.2945302192162122E-2</c:v>
                </c:pt>
              </c:numCache>
            </c:numRef>
          </c:val>
        </c:ser>
        <c:ser>
          <c:idx val="2"/>
          <c:order val="2"/>
          <c:tx>
            <c:strRef>
              <c:f>'[2]57-58'!$A$38</c:f>
              <c:strCache>
                <c:ptCount val="1"/>
                <c:pt idx="0">
                  <c:v>GN</c:v>
                </c:pt>
              </c:strCache>
            </c:strRef>
          </c:tx>
          <c:spPr>
            <a:solidFill>
              <a:srgbClr val="808080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inEnd"/>
            <c:showVal val="1"/>
          </c:dLbls>
          <c:cat>
            <c:numRef>
              <c:f>'[2]57-58'!$B$35:$F$35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'[2]57-58'!$B$38:$F$38</c:f>
              <c:numCache>
                <c:formatCode>General</c:formatCode>
                <c:ptCount val="5"/>
                <c:pt idx="0">
                  <c:v>0.45957725426912344</c:v>
                </c:pt>
                <c:pt idx="1">
                  <c:v>0.38615335468876844</c:v>
                </c:pt>
                <c:pt idx="2">
                  <c:v>0.33643613651911725</c:v>
                </c:pt>
                <c:pt idx="3">
                  <c:v>0.4821845598976135</c:v>
                </c:pt>
                <c:pt idx="4">
                  <c:v>0.28656812808641702</c:v>
                </c:pt>
              </c:numCache>
            </c:numRef>
          </c:val>
        </c:ser>
        <c:ser>
          <c:idx val="3"/>
          <c:order val="3"/>
          <c:tx>
            <c:strRef>
              <c:f>'[2]57-58'!$A$39</c:f>
              <c:strCache>
                <c:ptCount val="1"/>
                <c:pt idx="0">
                  <c:v>Carvão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inEnd"/>
            <c:showVal val="1"/>
          </c:dLbls>
          <c:cat>
            <c:numRef>
              <c:f>'[2]57-58'!$B$35:$F$35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'[2]57-58'!$B$39:$F$39</c:f>
              <c:numCache>
                <c:formatCode>General</c:formatCode>
                <c:ptCount val="5"/>
                <c:pt idx="0">
                  <c:v>0.20195830742979592</c:v>
                </c:pt>
                <c:pt idx="1">
                  <c:v>0.19597079795667757</c:v>
                </c:pt>
                <c:pt idx="2">
                  <c:v>0.19632224389996708</c:v>
                </c:pt>
                <c:pt idx="3">
                  <c:v>0.12268592670805795</c:v>
                </c:pt>
                <c:pt idx="4">
                  <c:v>0.17371530956737644</c:v>
                </c:pt>
              </c:numCache>
            </c:numRef>
          </c:val>
        </c:ser>
        <c:ser>
          <c:idx val="4"/>
          <c:order val="4"/>
          <c:tx>
            <c:strRef>
              <c:f>'[2]57-58'!$A$40</c:f>
              <c:strCache>
                <c:ptCount val="1"/>
                <c:pt idx="0">
                  <c:v>Eólicas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inEnd"/>
            <c:showVal val="1"/>
          </c:dLbls>
          <c:val>
            <c:numRef>
              <c:f>'[2]57-58'!$B$40:$F$40</c:f>
              <c:numCache>
                <c:formatCode>General</c:formatCode>
                <c:ptCount val="5"/>
                <c:pt idx="0">
                  <c:v>0</c:v>
                </c:pt>
                <c:pt idx="1">
                  <c:v>6.9664047548569936E-3</c:v>
                </c:pt>
                <c:pt idx="2">
                  <c:v>1.7704664656548508E-2</c:v>
                </c:pt>
                <c:pt idx="3">
                  <c:v>1.0896198035213821E-2</c:v>
                </c:pt>
                <c:pt idx="4">
                  <c:v>2.3800671051748587E-2</c:v>
                </c:pt>
              </c:numCache>
            </c:numRef>
          </c:val>
        </c:ser>
        <c:ser>
          <c:idx val="5"/>
          <c:order val="5"/>
          <c:tx>
            <c:strRef>
              <c:f>'[2]57-58'!$A$41</c:f>
              <c:strCache>
                <c:ptCount val="1"/>
                <c:pt idx="0">
                  <c:v>Biomassa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Val val="1"/>
          </c:dLbls>
          <c:val>
            <c:numRef>
              <c:f>'[2]57-58'!$B$41:$F$41</c:f>
              <c:numCache>
                <c:formatCode>General</c:formatCode>
                <c:ptCount val="5"/>
                <c:pt idx="0">
                  <c:v>0</c:v>
                </c:pt>
                <c:pt idx="1">
                  <c:v>7.09242722202521E-4</c:v>
                </c:pt>
                <c:pt idx="2">
                  <c:v>1.5519294600552362E-3</c:v>
                </c:pt>
                <c:pt idx="3">
                  <c:v>3.486130374818615E-3</c:v>
                </c:pt>
                <c:pt idx="4">
                  <c:v>1.1094202107728946E-2</c:v>
                </c:pt>
              </c:numCache>
            </c:numRef>
          </c:val>
        </c:ser>
        <c:ser>
          <c:idx val="6"/>
          <c:order val="6"/>
          <c:tx>
            <c:strRef>
              <c:f>'[2]57-58'!$A$42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Val val="1"/>
          </c:dLbls>
          <c:val>
            <c:numRef>
              <c:f>'[2]57-58'!$B$42:$F$42</c:f>
              <c:numCache>
                <c:formatCode>General</c:formatCode>
                <c:ptCount val="5"/>
                <c:pt idx="0">
                  <c:v>0.32590508062062673</c:v>
                </c:pt>
                <c:pt idx="1">
                  <c:v>0.40309898039031794</c:v>
                </c:pt>
                <c:pt idx="2">
                  <c:v>0.39114640079053387</c:v>
                </c:pt>
                <c:pt idx="3">
                  <c:v>0.27350120187917448</c:v>
                </c:pt>
                <c:pt idx="4">
                  <c:v>0.4334048565563971</c:v>
                </c:pt>
              </c:numCache>
            </c:numRef>
          </c:val>
        </c:ser>
        <c:ser>
          <c:idx val="7"/>
          <c:order val="7"/>
          <c:tx>
            <c:strRef>
              <c:f>'[2]57-58'!$A$43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808000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Val val="1"/>
          </c:dLbls>
          <c:val>
            <c:numRef>
              <c:f>'[2]57-58'!$B$43:$F$43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4.8207996554083157E-2</c:v>
                </c:pt>
                <c:pt idx="3">
                  <c:v>6.186398519949441E-2</c:v>
                </c:pt>
                <c:pt idx="4">
                  <c:v>5.8071710673947667E-2</c:v>
                </c:pt>
              </c:numCache>
            </c:numRef>
          </c:val>
        </c:ser>
        <c:gapWidth val="10"/>
        <c:axId val="72623616"/>
        <c:axId val="72625536"/>
      </c:barChart>
      <c:catAx>
        <c:axId val="726236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2625536"/>
        <c:crosses val="autoZero"/>
        <c:auto val="1"/>
        <c:lblAlgn val="ctr"/>
        <c:lblOffset val="100"/>
        <c:tickLblSkip val="1"/>
        <c:tickMarkSkip val="1"/>
      </c:catAx>
      <c:valAx>
        <c:axId val="72625536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2623616"/>
        <c:crosses val="autoZero"/>
        <c:crossBetween val="between"/>
        <c:majorUnit val="0.0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5778078484438433E-2"/>
          <c:y val="1.373626373626374E-2"/>
          <c:w val="0.9188097698883716"/>
          <c:h val="6.593406593406592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67" l="0.78740157499999996" r="0.78740157499999996" t="0.98425196899999967" header="0.49212598500000032" footer="0.492125985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10</xdr:col>
      <xdr:colOff>171450</xdr:colOff>
      <xdr:row>63</xdr:row>
      <xdr:rowOff>28575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10</xdr:col>
      <xdr:colOff>180975</xdr:colOff>
      <xdr:row>87</xdr:row>
      <xdr:rowOff>38100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tiana/ONS_DadosRelevantes/Dados%20Relevantes%20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atiana/ONS/ONS_DadosRelevantes/Dados%20Relevantes%20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a"/>
      <sheetName val="19"/>
      <sheetName val="22"/>
      <sheetName val="23"/>
      <sheetName val="26"/>
      <sheetName val="27"/>
      <sheetName val="28a"/>
      <sheetName val="28b"/>
      <sheetName val="29"/>
      <sheetName val="32"/>
      <sheetName val="33"/>
      <sheetName val="34-37"/>
      <sheetName val="40"/>
      <sheetName val="41-44"/>
      <sheetName val="45-48"/>
      <sheetName val="49-50"/>
      <sheetName val="51"/>
      <sheetName val="54-56"/>
      <sheetName val="57"/>
      <sheetName val="57-58"/>
      <sheetName val="59"/>
      <sheetName val="62"/>
      <sheetName val="63"/>
      <sheetName val="64-65"/>
      <sheetName val="66-67"/>
      <sheetName val="68-69"/>
      <sheetName val="70"/>
      <sheetName val="71-72"/>
      <sheetName val="73-75"/>
      <sheetName val="78-79"/>
      <sheetName val="80-82"/>
      <sheetName val="83-84"/>
      <sheetName val="84-85"/>
      <sheetName val="86"/>
      <sheetName val="87-8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>
            <v>2005</v>
          </cell>
        </row>
        <row r="4">
          <cell r="G4" t="str">
            <v>09/08</v>
          </cell>
        </row>
        <row r="5">
          <cell r="B5">
            <v>288569</v>
          </cell>
          <cell r="C5">
            <v>296646.8</v>
          </cell>
          <cell r="D5">
            <v>322630.3</v>
          </cell>
          <cell r="E5">
            <v>310507.00069000002</v>
          </cell>
          <cell r="F5">
            <v>330135.39</v>
          </cell>
        </row>
        <row r="6">
          <cell r="B6">
            <v>81736.399999999994</v>
          </cell>
          <cell r="C6">
            <v>85600.8</v>
          </cell>
          <cell r="D6">
            <v>83323.600000000006</v>
          </cell>
          <cell r="E6">
            <v>87194.526599999997</v>
          </cell>
          <cell r="F6">
            <v>84407.33</v>
          </cell>
        </row>
        <row r="7">
          <cell r="B7">
            <v>0</v>
          </cell>
          <cell r="C7">
            <v>0</v>
          </cell>
          <cell r="D7">
            <v>72.7</v>
          </cell>
          <cell r="E7">
            <v>678.97545000000002</v>
          </cell>
          <cell r="F7">
            <v>11.95293</v>
          </cell>
        </row>
        <row r="8">
          <cell r="B8">
            <v>379.8</v>
          </cell>
          <cell r="C8">
            <v>242.3</v>
          </cell>
          <cell r="D8">
            <v>199.8</v>
          </cell>
          <cell r="E8">
            <v>1640.0919999999999</v>
          </cell>
          <cell r="F8">
            <v>387.01011</v>
          </cell>
        </row>
        <row r="9">
          <cell r="B9">
            <v>13897.8</v>
          </cell>
          <cell r="C9">
            <v>13175.9</v>
          </cell>
          <cell r="D9">
            <v>10622.5</v>
          </cell>
          <cell r="E9">
            <v>24640.134179999997</v>
          </cell>
          <cell r="F9">
            <v>8567.1822199999988</v>
          </cell>
        </row>
        <row r="10">
          <cell r="B10">
            <v>6107.3</v>
          </cell>
          <cell r="C10">
            <v>6686.7</v>
          </cell>
          <cell r="D10">
            <v>6198.6</v>
          </cell>
          <cell r="E10">
            <v>6269.3788800000002</v>
          </cell>
          <cell r="F10">
            <v>5193.3574100000005</v>
          </cell>
        </row>
        <row r="11">
          <cell r="C11">
            <v>237.7</v>
          </cell>
          <cell r="D11">
            <v>559</v>
          </cell>
          <cell r="E11">
            <v>556.80709000000002</v>
          </cell>
          <cell r="F11">
            <v>711.54</v>
          </cell>
        </row>
        <row r="12">
          <cell r="C12">
            <v>24.2</v>
          </cell>
          <cell r="D12">
            <v>49</v>
          </cell>
          <cell r="E12">
            <v>178.14489999999998</v>
          </cell>
          <cell r="F12">
            <v>331.67</v>
          </cell>
        </row>
        <row r="13">
          <cell r="B13">
            <v>9855.5</v>
          </cell>
          <cell r="C13">
            <v>13754.1</v>
          </cell>
          <cell r="D13">
            <v>12349.9</v>
          </cell>
          <cell r="E13">
            <v>13976.196820000003</v>
          </cell>
          <cell r="F13">
            <v>12956.983059999999</v>
          </cell>
        </row>
        <row r="14">
          <cell r="B14">
            <v>0</v>
          </cell>
          <cell r="C14">
            <v>0</v>
          </cell>
          <cell r="D14">
            <v>1522.1</v>
          </cell>
          <cell r="E14">
            <v>3161.3142000000003</v>
          </cell>
          <cell r="F14">
            <v>1736.1</v>
          </cell>
        </row>
        <row r="15">
          <cell r="B15">
            <v>400545.8</v>
          </cell>
          <cell r="C15">
            <v>416368.5</v>
          </cell>
          <cell r="D15">
            <v>437527.5</v>
          </cell>
          <cell r="E15">
            <v>448802.57081000006</v>
          </cell>
          <cell r="F15">
            <v>444438.51572999998</v>
          </cell>
        </row>
        <row r="16">
          <cell r="B16">
            <v>398.7</v>
          </cell>
          <cell r="C16">
            <v>18.3</v>
          </cell>
          <cell r="D16">
            <v>0</v>
          </cell>
          <cell r="E16">
            <v>0</v>
          </cell>
          <cell r="F16">
            <v>0</v>
          </cell>
        </row>
        <row r="17">
          <cell r="B17">
            <v>400944.5</v>
          </cell>
          <cell r="C17">
            <v>416386.8</v>
          </cell>
          <cell r="D17">
            <v>437527.5</v>
          </cell>
          <cell r="E17">
            <v>448802.57081000006</v>
          </cell>
          <cell r="F17">
            <v>444438.51572999998</v>
          </cell>
        </row>
      </sheetData>
      <sheetData sheetId="19">
        <row r="26">
          <cell r="B26">
            <v>2005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ista"/>
      <sheetName val="19"/>
      <sheetName val="22"/>
      <sheetName val="23"/>
      <sheetName val="26"/>
      <sheetName val="27"/>
      <sheetName val="28a"/>
      <sheetName val="28b"/>
      <sheetName val="29"/>
      <sheetName val="32"/>
      <sheetName val="33"/>
      <sheetName val="34-37"/>
      <sheetName val="40"/>
      <sheetName val="41-44"/>
      <sheetName val="45-48"/>
      <sheetName val="49-50"/>
      <sheetName val="51"/>
      <sheetName val="54-56"/>
      <sheetName val="57"/>
      <sheetName val="57-58"/>
      <sheetName val="59"/>
      <sheetName val="62"/>
      <sheetName val="63"/>
      <sheetName val="64-65"/>
      <sheetName val="66-67"/>
      <sheetName val="68-69"/>
      <sheetName val="70"/>
      <sheetName val="71-72"/>
      <sheetName val="73-75"/>
      <sheetName val="78-79"/>
      <sheetName val="80-82"/>
      <sheetName val="83-84"/>
      <sheetName val="84-85"/>
      <sheetName val="86"/>
      <sheetName val="87-8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6">
          <cell r="B26">
            <v>2005</v>
          </cell>
          <cell r="C26">
            <v>2006</v>
          </cell>
          <cell r="D26">
            <v>2007</v>
          </cell>
          <cell r="E26">
            <v>2008</v>
          </cell>
          <cell r="F26">
            <v>2009</v>
          </cell>
        </row>
        <row r="27">
          <cell r="A27" t="str">
            <v>Hidro</v>
          </cell>
          <cell r="B27">
            <v>0.7197230539388868</v>
          </cell>
          <cell r="C27">
            <v>0.7124308455503392</v>
          </cell>
          <cell r="D27">
            <v>0.73739433521321518</v>
          </cell>
          <cell r="E27">
            <v>0.69185655538825497</v>
          </cell>
          <cell r="F27">
            <v>0.74281453635436034</v>
          </cell>
        </row>
        <row r="28">
          <cell r="A28" t="str">
            <v>Itaipu</v>
          </cell>
          <cell r="B28">
            <v>0.20385963643347146</v>
          </cell>
          <cell r="C28">
            <v>0.20558000397707132</v>
          </cell>
          <cell r="D28">
            <v>0.19044197221888912</v>
          </cell>
          <cell r="E28">
            <v>0.19428259165857958</v>
          </cell>
          <cell r="F28">
            <v>0.18991902594526291</v>
          </cell>
        </row>
        <row r="29">
          <cell r="A29" t="str">
            <v>Térmica</v>
          </cell>
          <cell r="B29">
            <v>7.5422907659289495E-2</v>
          </cell>
          <cell r="C29">
            <v>8.1945200952575833E-2</v>
          </cell>
          <cell r="D29">
            <v>7.2163692567895732E-2</v>
          </cell>
          <cell r="E29">
            <v>0.11386085295316538</v>
          </cell>
          <cell r="F29">
            <v>6.7266437700376838E-2</v>
          </cell>
        </row>
        <row r="30">
          <cell r="A30" t="str">
            <v>Emergencial</v>
          </cell>
          <cell r="B30">
            <v>9.9440196835222827E-4</v>
          </cell>
          <cell r="C30">
            <v>4.3949520013602737E-5</v>
          </cell>
          <cell r="D30">
            <v>0</v>
          </cell>
          <cell r="E30">
            <v>0</v>
          </cell>
          <cell r="F30">
            <v>0</v>
          </cell>
        </row>
        <row r="35">
          <cell r="B35">
            <v>2005</v>
          </cell>
          <cell r="C35">
            <v>2006</v>
          </cell>
          <cell r="D35">
            <v>2007</v>
          </cell>
          <cell r="E35">
            <v>2008</v>
          </cell>
          <cell r="F35">
            <v>2009</v>
          </cell>
        </row>
        <row r="36">
          <cell r="A36" t="str">
            <v>OD</v>
          </cell>
          <cell r="B36">
            <v>0</v>
          </cell>
          <cell r="C36">
            <v>0</v>
          </cell>
          <cell r="D36">
            <v>2.3025565662452177E-3</v>
          </cell>
          <cell r="E36">
            <v>1.3286919468371747E-2</v>
          </cell>
          <cell r="F36">
            <v>3.9981976422207781E-4</v>
          </cell>
        </row>
        <row r="37">
          <cell r="A37" t="str">
            <v>OC</v>
          </cell>
          <cell r="B37">
            <v>1.2559357680453964E-2</v>
          </cell>
          <cell r="C37">
            <v>7.1012194871764812E-3</v>
          </cell>
          <cell r="D37">
            <v>6.3280715534497186E-3</v>
          </cell>
          <cell r="E37">
            <v>3.2095078437255356E-2</v>
          </cell>
          <cell r="F37">
            <v>1.2945302192162122E-2</v>
          </cell>
        </row>
        <row r="38">
          <cell r="A38" t="str">
            <v>GN</v>
          </cell>
          <cell r="B38">
            <v>0.45957725426912344</v>
          </cell>
          <cell r="C38">
            <v>0.38615335468876844</v>
          </cell>
          <cell r="D38">
            <v>0.33643613651911725</v>
          </cell>
          <cell r="E38">
            <v>0.4821845598976135</v>
          </cell>
          <cell r="F38">
            <v>0.28656812808641702</v>
          </cell>
        </row>
        <row r="39">
          <cell r="A39" t="str">
            <v>Carvão</v>
          </cell>
          <cell r="B39">
            <v>0.20195830742979592</v>
          </cell>
          <cell r="C39">
            <v>0.19597079795667757</v>
          </cell>
          <cell r="D39">
            <v>0.19632224389996708</v>
          </cell>
          <cell r="E39">
            <v>0.12268592670805795</v>
          </cell>
          <cell r="F39">
            <v>0.17371530956737644</v>
          </cell>
        </row>
        <row r="40">
          <cell r="A40" t="str">
            <v>Eólicas</v>
          </cell>
          <cell r="B40">
            <v>0</v>
          </cell>
          <cell r="C40">
            <v>6.9664047548569936E-3</v>
          </cell>
          <cell r="D40">
            <v>1.7704664656548508E-2</v>
          </cell>
          <cell r="E40">
            <v>1.0896198035213821E-2</v>
          </cell>
          <cell r="F40">
            <v>2.3800671051748587E-2</v>
          </cell>
        </row>
        <row r="41">
          <cell r="A41" t="str">
            <v>Biomassa</v>
          </cell>
          <cell r="B41">
            <v>0</v>
          </cell>
          <cell r="C41">
            <v>7.09242722202521E-4</v>
          </cell>
          <cell r="D41">
            <v>1.5519294600552362E-3</v>
          </cell>
          <cell r="E41">
            <v>3.486130374818615E-3</v>
          </cell>
          <cell r="F41">
            <v>1.1094202107728946E-2</v>
          </cell>
        </row>
        <row r="42">
          <cell r="A42" t="str">
            <v>Nuclear</v>
          </cell>
          <cell r="B42">
            <v>0.32590508062062673</v>
          </cell>
          <cell r="C42">
            <v>0.40309898039031794</v>
          </cell>
          <cell r="D42">
            <v>0.39114640079053387</v>
          </cell>
          <cell r="E42">
            <v>0.27350120187917448</v>
          </cell>
          <cell r="F42">
            <v>0.4334048565563971</v>
          </cell>
        </row>
        <row r="43">
          <cell r="A43" t="str">
            <v>Outros</v>
          </cell>
          <cell r="B43">
            <v>0</v>
          </cell>
          <cell r="C43">
            <v>0</v>
          </cell>
          <cell r="D43">
            <v>4.8207996554083157E-2</v>
          </cell>
          <cell r="E43">
            <v>6.186398519949441E-2</v>
          </cell>
          <cell r="F43">
            <v>5.8071710673947667E-2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1"/>
  <sheetViews>
    <sheetView tabSelected="1" topLeftCell="A67" workbookViewId="0">
      <selection activeCell="A70" sqref="A70"/>
    </sheetView>
  </sheetViews>
  <sheetFormatPr defaultRowHeight="15"/>
  <cols>
    <col min="1" max="1" width="12.5703125" customWidth="1"/>
    <col min="2" max="2" width="11.140625" customWidth="1"/>
    <col min="3" max="3" width="10" customWidth="1"/>
    <col min="4" max="4" width="10.5703125" customWidth="1"/>
    <col min="5" max="5" width="11.28515625" customWidth="1"/>
    <col min="6" max="6" width="10.7109375" customWidth="1"/>
  </cols>
  <sheetData>
    <row r="1" spans="1:10">
      <c r="A1" s="1" t="s">
        <v>0</v>
      </c>
      <c r="H1" s="2"/>
    </row>
    <row r="2" spans="1:10" ht="15.75" thickBot="1">
      <c r="A2" s="3"/>
      <c r="D2" s="4"/>
      <c r="E2" s="4"/>
      <c r="F2" s="4"/>
      <c r="G2" s="4"/>
    </row>
    <row r="3" spans="1:10">
      <c r="A3" s="5"/>
      <c r="B3" s="5"/>
      <c r="C3" s="5"/>
      <c r="D3" s="5"/>
      <c r="E3" s="5"/>
      <c r="F3" s="6"/>
      <c r="G3" s="7" t="s">
        <v>1</v>
      </c>
    </row>
    <row r="4" spans="1:10">
      <c r="A4" s="8" t="s">
        <v>2</v>
      </c>
      <c r="B4" s="8">
        <f>'[1]57'!B3</f>
        <v>2005</v>
      </c>
      <c r="C4" s="8">
        <f>B4+1</f>
        <v>2006</v>
      </c>
      <c r="D4" s="8">
        <f>C4+1</f>
        <v>2007</v>
      </c>
      <c r="E4" s="8">
        <f>D4+1</f>
        <v>2008</v>
      </c>
      <c r="F4" s="9">
        <f>E4+1</f>
        <v>2009</v>
      </c>
      <c r="G4" s="10" t="str">
        <f>'[1]57'!G4</f>
        <v>09/08</v>
      </c>
      <c r="H4" s="11"/>
      <c r="I4" s="11"/>
      <c r="J4" s="11"/>
    </row>
    <row r="5" spans="1:10" ht="15.75" thickBot="1">
      <c r="A5" s="12"/>
      <c r="B5" s="12"/>
      <c r="C5" s="12"/>
      <c r="D5" s="12"/>
      <c r="E5" s="12"/>
      <c r="F5" s="13"/>
      <c r="G5" s="13"/>
      <c r="J5" s="11"/>
    </row>
    <row r="6" spans="1:10">
      <c r="A6" s="8" t="s">
        <v>3</v>
      </c>
      <c r="B6" s="14">
        <f>'[1]57'!B5</f>
        <v>288569</v>
      </c>
      <c r="C6" s="14">
        <f>'[1]57'!C5</f>
        <v>296646.8</v>
      </c>
      <c r="D6" s="14">
        <f>'[1]57'!D5</f>
        <v>322630.3</v>
      </c>
      <c r="E6" s="14">
        <f>'[1]57'!E5</f>
        <v>310507.00069000002</v>
      </c>
      <c r="F6" s="14">
        <f>'[1]57'!F5</f>
        <v>330135.39</v>
      </c>
      <c r="G6" s="15">
        <f t="shared" ref="G6:G16" si="0">(F6-E6)/(E6)*100</f>
        <v>6.321399925406622</v>
      </c>
      <c r="I6" s="16"/>
      <c r="J6" s="17"/>
    </row>
    <row r="7" spans="1:10">
      <c r="A7" s="8" t="s">
        <v>4</v>
      </c>
      <c r="B7" s="14">
        <f>'[1]57'!B6</f>
        <v>81736.399999999994</v>
      </c>
      <c r="C7" s="14">
        <f>'[1]57'!C6</f>
        <v>85600.8</v>
      </c>
      <c r="D7" s="14">
        <f>'[1]57'!D6</f>
        <v>83323.600000000006</v>
      </c>
      <c r="E7" s="14">
        <f>'[1]57'!E6</f>
        <v>87194.526599999997</v>
      </c>
      <c r="F7" s="14">
        <f>'[1]57'!F6</f>
        <v>84407.33</v>
      </c>
      <c r="G7" s="15">
        <f t="shared" si="0"/>
        <v>-3.1965270168689641</v>
      </c>
      <c r="I7" s="16"/>
    </row>
    <row r="8" spans="1:10">
      <c r="A8" s="18" t="s">
        <v>5</v>
      </c>
      <c r="B8" s="14">
        <f>'[1]57'!B7</f>
        <v>0</v>
      </c>
      <c r="C8" s="19">
        <f>'[1]57'!C7</f>
        <v>0</v>
      </c>
      <c r="D8" s="19">
        <f>'[1]57'!D7</f>
        <v>72.7</v>
      </c>
      <c r="E8" s="19">
        <f>'[1]57'!E7</f>
        <v>678.97545000000002</v>
      </c>
      <c r="F8" s="19">
        <f>'[1]57'!F7</f>
        <v>11.95293</v>
      </c>
      <c r="G8" s="15">
        <f t="shared" si="0"/>
        <v>-98.239563742694955</v>
      </c>
      <c r="I8" s="16"/>
      <c r="J8" s="17"/>
    </row>
    <row r="9" spans="1:10">
      <c r="A9" s="18" t="s">
        <v>6</v>
      </c>
      <c r="B9" s="14">
        <f>'[1]57'!B8</f>
        <v>379.8</v>
      </c>
      <c r="C9" s="19">
        <f>'[1]57'!C8</f>
        <v>242.3</v>
      </c>
      <c r="D9" s="19">
        <f>'[1]57'!D8</f>
        <v>199.8</v>
      </c>
      <c r="E9" s="19">
        <f>'[1]57'!E8</f>
        <v>1640.0919999999999</v>
      </c>
      <c r="F9" s="19">
        <f>'[1]57'!F8</f>
        <v>387.01011</v>
      </c>
      <c r="G9" s="15">
        <f t="shared" si="0"/>
        <v>-76.403146286915614</v>
      </c>
      <c r="I9" s="16"/>
    </row>
    <row r="10" spans="1:10">
      <c r="A10" s="18" t="s">
        <v>7</v>
      </c>
      <c r="B10" s="14">
        <f>'[1]57'!B9</f>
        <v>13897.8</v>
      </c>
      <c r="C10" s="19">
        <f>'[1]57'!C9</f>
        <v>13175.9</v>
      </c>
      <c r="D10" s="19">
        <f>'[1]57'!D9</f>
        <v>10622.5</v>
      </c>
      <c r="E10" s="19">
        <f>'[1]57'!E9</f>
        <v>24640.134179999997</v>
      </c>
      <c r="F10" s="19">
        <f>'[1]57'!F9</f>
        <v>8567.1822199999988</v>
      </c>
      <c r="G10" s="15">
        <f t="shared" si="0"/>
        <v>-65.230780979456497</v>
      </c>
      <c r="I10" s="16"/>
    </row>
    <row r="11" spans="1:10">
      <c r="A11" s="18" t="s">
        <v>8</v>
      </c>
      <c r="B11" s="14">
        <f>'[1]57'!B10</f>
        <v>6107.3</v>
      </c>
      <c r="C11" s="19">
        <f>'[1]57'!C10</f>
        <v>6686.7</v>
      </c>
      <c r="D11" s="19">
        <f>'[1]57'!D10</f>
        <v>6198.6</v>
      </c>
      <c r="E11" s="19">
        <f>'[1]57'!E10</f>
        <v>6269.3788800000002</v>
      </c>
      <c r="F11" s="19">
        <f>'[1]57'!F10</f>
        <v>5193.3574100000005</v>
      </c>
      <c r="G11" s="15">
        <f t="shared" si="0"/>
        <v>-17.163127170900854</v>
      </c>
      <c r="I11" s="16"/>
    </row>
    <row r="12" spans="1:10">
      <c r="A12" s="18" t="s">
        <v>9</v>
      </c>
      <c r="B12" s="14">
        <f>'[1]57'!B11</f>
        <v>0</v>
      </c>
      <c r="C12" s="19">
        <f>'[1]57'!C11</f>
        <v>237.7</v>
      </c>
      <c r="D12" s="19">
        <f>'[1]57'!D11</f>
        <v>559</v>
      </c>
      <c r="E12" s="19">
        <f>'[1]57'!E11</f>
        <v>556.80709000000002</v>
      </c>
      <c r="F12" s="19">
        <f>'[1]57'!F11</f>
        <v>711.54</v>
      </c>
      <c r="G12" s="15">
        <f t="shared" si="0"/>
        <v>27.789321073479854</v>
      </c>
      <c r="I12" s="16"/>
      <c r="J12" s="20"/>
    </row>
    <row r="13" spans="1:10">
      <c r="A13" s="18" t="s">
        <v>10</v>
      </c>
      <c r="B13" s="14">
        <f>'[1]57'!B12</f>
        <v>0</v>
      </c>
      <c r="C13" s="19">
        <f>'[1]57'!C12</f>
        <v>24.2</v>
      </c>
      <c r="D13" s="19">
        <f>'[1]57'!D12</f>
        <v>49</v>
      </c>
      <c r="E13" s="19">
        <f>'[1]57'!E12</f>
        <v>178.14489999999998</v>
      </c>
      <c r="F13" s="19">
        <f>'[1]57'!F12</f>
        <v>331.67</v>
      </c>
      <c r="G13" s="15">
        <f t="shared" si="0"/>
        <v>86.179901866402048</v>
      </c>
      <c r="I13" s="16"/>
      <c r="J13" s="20"/>
    </row>
    <row r="14" spans="1:10">
      <c r="A14" s="18" t="s">
        <v>11</v>
      </c>
      <c r="B14" s="14">
        <f>'[1]57'!B13</f>
        <v>9855.5</v>
      </c>
      <c r="C14" s="19">
        <f>'[1]57'!C13</f>
        <v>13754.1</v>
      </c>
      <c r="D14" s="19">
        <f>'[1]57'!D13</f>
        <v>12349.9</v>
      </c>
      <c r="E14" s="19">
        <f>'[1]57'!E13</f>
        <v>13976.196820000003</v>
      </c>
      <c r="F14" s="19">
        <f>'[1]57'!F13</f>
        <v>12956.983059999999</v>
      </c>
      <c r="G14" s="15">
        <f t="shared" si="0"/>
        <v>-7.2924971873714926</v>
      </c>
      <c r="I14" s="16"/>
      <c r="J14" s="20"/>
    </row>
    <row r="15" spans="1:10">
      <c r="A15" s="18" t="s">
        <v>12</v>
      </c>
      <c r="B15" s="14">
        <f>'[1]57'!B14</f>
        <v>0</v>
      </c>
      <c r="C15" s="19">
        <f>'[1]57'!C14</f>
        <v>0</v>
      </c>
      <c r="D15" s="19">
        <f>'[1]57'!D14</f>
        <v>1522.1</v>
      </c>
      <c r="E15" s="19">
        <f>'[1]57'!E14</f>
        <v>3161.3142000000003</v>
      </c>
      <c r="F15" s="19">
        <f>'[1]57'!F14</f>
        <v>1736.1</v>
      </c>
      <c r="G15" s="15">
        <f t="shared" si="0"/>
        <v>-45.082965812129657</v>
      </c>
      <c r="I15" s="16"/>
      <c r="J15" s="20"/>
    </row>
    <row r="16" spans="1:10" ht="15.75" thickBot="1">
      <c r="A16" s="21" t="s">
        <v>13</v>
      </c>
      <c r="B16" s="14">
        <f>'[1]57'!B15</f>
        <v>400545.8</v>
      </c>
      <c r="C16" s="22">
        <f>'[1]57'!C15</f>
        <v>416368.5</v>
      </c>
      <c r="D16" s="22">
        <f>'[1]57'!D15</f>
        <v>437527.5</v>
      </c>
      <c r="E16" s="22">
        <f>'[1]57'!E15</f>
        <v>448802.57081000006</v>
      </c>
      <c r="F16" s="22">
        <f>'[1]57'!F15</f>
        <v>444438.51572999998</v>
      </c>
      <c r="G16" s="23">
        <f t="shared" si="0"/>
        <v>-0.97237746925643054</v>
      </c>
      <c r="I16" s="16"/>
      <c r="J16" s="24"/>
    </row>
    <row r="17" spans="1:10">
      <c r="A17" s="25" t="s">
        <v>14</v>
      </c>
      <c r="B17" s="26">
        <f>'[1]57'!B16</f>
        <v>398.7</v>
      </c>
      <c r="C17" s="26">
        <f>'[1]57'!C16</f>
        <v>18.3</v>
      </c>
      <c r="D17" s="26">
        <f>'[1]57'!D16</f>
        <v>0</v>
      </c>
      <c r="E17" s="26">
        <f>'[1]57'!E16</f>
        <v>0</v>
      </c>
      <c r="F17" s="26">
        <f>'[1]57'!F16</f>
        <v>0</v>
      </c>
      <c r="G17" s="27"/>
      <c r="I17" s="28"/>
    </row>
    <row r="18" spans="1:10">
      <c r="A18" s="29"/>
      <c r="B18" s="30"/>
      <c r="C18" s="30"/>
      <c r="D18" s="30"/>
      <c r="E18" s="30"/>
      <c r="F18" s="30"/>
      <c r="G18" s="31"/>
      <c r="I18" s="16"/>
    </row>
    <row r="19" spans="1:10" ht="15.75" thickBot="1">
      <c r="A19" s="32" t="s">
        <v>15</v>
      </c>
      <c r="B19" s="22">
        <f>'[1]57'!B17</f>
        <v>400944.5</v>
      </c>
      <c r="C19" s="22">
        <f>'[1]57'!C17</f>
        <v>416386.8</v>
      </c>
      <c r="D19" s="22">
        <f>'[1]57'!D17</f>
        <v>437527.5</v>
      </c>
      <c r="E19" s="22">
        <f>'[1]57'!E17</f>
        <v>448802.57081000006</v>
      </c>
      <c r="F19" s="22">
        <f>'[1]57'!F17</f>
        <v>444438.51572999998</v>
      </c>
      <c r="G19" s="33"/>
      <c r="I19" s="28"/>
    </row>
    <row r="20" spans="1:10">
      <c r="A20" s="34"/>
      <c r="B20" s="35"/>
      <c r="C20" s="35"/>
      <c r="D20" s="35"/>
      <c r="E20" s="35"/>
      <c r="F20" s="35"/>
      <c r="G20" s="36"/>
      <c r="H20" s="37"/>
      <c r="I20" s="37"/>
      <c r="J20" s="37"/>
    </row>
    <row r="21" spans="1:10">
      <c r="A21" s="3"/>
      <c r="B21" s="35">
        <f>B16</f>
        <v>400545.8</v>
      </c>
      <c r="C21" s="35">
        <f>C16</f>
        <v>416368.5</v>
      </c>
      <c r="D21" s="35">
        <f>D16</f>
        <v>437527.5</v>
      </c>
      <c r="E21" s="35">
        <f>E16</f>
        <v>448802.57081000006</v>
      </c>
      <c r="F21" s="35">
        <f>F16</f>
        <v>444438.51572999998</v>
      </c>
    </row>
    <row r="22" spans="1:10">
      <c r="A22" s="3"/>
      <c r="B22" s="38">
        <f>SUM(B8:B15)</f>
        <v>30240.399999999998</v>
      </c>
      <c r="C22" s="38">
        <f>SUM(C8:C15)</f>
        <v>34120.9</v>
      </c>
      <c r="D22" s="38">
        <f>SUM(D8:D15)</f>
        <v>31573.599999999999</v>
      </c>
      <c r="E22" s="38">
        <f>SUM(E8:E15)</f>
        <v>51101.043520000007</v>
      </c>
      <c r="F22" s="38">
        <f>SUM(F8:F15)</f>
        <v>29895.795729999998</v>
      </c>
    </row>
    <row r="23" spans="1:10">
      <c r="A23" s="3"/>
      <c r="B23" s="39"/>
      <c r="C23" s="39"/>
      <c r="D23" s="39"/>
      <c r="E23" s="39"/>
      <c r="F23" s="39"/>
    </row>
    <row r="24" spans="1:10" ht="15.75">
      <c r="A24" s="40" t="s">
        <v>16</v>
      </c>
      <c r="E24" s="41"/>
      <c r="F24" s="41"/>
    </row>
    <row r="25" spans="1:10">
      <c r="A25" s="42"/>
    </row>
    <row r="26" spans="1:10">
      <c r="A26" s="42"/>
      <c r="B26" s="43">
        <f>B4</f>
        <v>2005</v>
      </c>
      <c r="C26" s="43">
        <f>C4</f>
        <v>2006</v>
      </c>
      <c r="D26" s="43">
        <f>D4</f>
        <v>2007</v>
      </c>
      <c r="E26" s="43">
        <f>E4</f>
        <v>2008</v>
      </c>
      <c r="F26" s="43">
        <f>F4</f>
        <v>2009</v>
      </c>
    </row>
    <row r="27" spans="1:10">
      <c r="A27" s="42" t="s">
        <v>17</v>
      </c>
      <c r="B27" s="44">
        <f t="shared" ref="B27:F28" si="1">B6/B$19</f>
        <v>0.7197230539388868</v>
      </c>
      <c r="C27" s="44">
        <f t="shared" si="1"/>
        <v>0.7124308455503392</v>
      </c>
      <c r="D27" s="44">
        <f t="shared" si="1"/>
        <v>0.73739433521321518</v>
      </c>
      <c r="E27" s="44">
        <f t="shared" si="1"/>
        <v>0.69185655538825497</v>
      </c>
      <c r="F27" s="44">
        <f t="shared" si="1"/>
        <v>0.74281453635436034</v>
      </c>
    </row>
    <row r="28" spans="1:10">
      <c r="A28" s="42" t="s">
        <v>4</v>
      </c>
      <c r="B28" s="44">
        <f t="shared" si="1"/>
        <v>0.20385963643347146</v>
      </c>
      <c r="C28" s="44">
        <f t="shared" si="1"/>
        <v>0.20558000397707132</v>
      </c>
      <c r="D28" s="44">
        <f t="shared" si="1"/>
        <v>0.19044197221888912</v>
      </c>
      <c r="E28" s="44">
        <f t="shared" si="1"/>
        <v>0.19428259165857958</v>
      </c>
      <c r="F28" s="44">
        <f t="shared" si="1"/>
        <v>0.18991902594526291</v>
      </c>
    </row>
    <row r="29" spans="1:10">
      <c r="A29" s="42" t="s">
        <v>18</v>
      </c>
      <c r="B29" s="44">
        <f>SUM(B8:B15)/B$19</f>
        <v>7.5422907659289495E-2</v>
      </c>
      <c r="C29" s="44">
        <f>SUM(C8:C15)/C$19</f>
        <v>8.1945200952575833E-2</v>
      </c>
      <c r="D29" s="44">
        <f>SUM(D8:D15)/D$19</f>
        <v>7.2163692567895732E-2</v>
      </c>
      <c r="E29" s="44">
        <f>SUM(E8:E15)/E$19</f>
        <v>0.11386085295316538</v>
      </c>
      <c r="F29" s="44">
        <f>SUM(F8:F15)/F$19</f>
        <v>6.7266437700376838E-2</v>
      </c>
    </row>
    <row r="30" spans="1:10">
      <c r="A30" s="42" t="s">
        <v>14</v>
      </c>
      <c r="B30" s="45">
        <f>SUM(B17:B18)/B19</f>
        <v>9.9440196835222827E-4</v>
      </c>
      <c r="C30" s="45">
        <f>SUM(C17:C18)/C19</f>
        <v>4.3949520013602737E-5</v>
      </c>
      <c r="D30" s="45">
        <f>SUM(D17:D18)/D19</f>
        <v>0</v>
      </c>
      <c r="E30" s="45">
        <f>SUM(E17:E18)/E19</f>
        <v>0</v>
      </c>
      <c r="F30" s="45">
        <f>SUM(F17:F18)/F19</f>
        <v>0</v>
      </c>
    </row>
    <row r="31" spans="1:10">
      <c r="A31" s="42"/>
      <c r="B31" s="46">
        <f>SUM(B27:B30)</f>
        <v>1</v>
      </c>
      <c r="C31" s="46">
        <f>SUM(C27:C30)</f>
        <v>1</v>
      </c>
      <c r="D31" s="46">
        <f>SUM(D27:D30)</f>
        <v>1</v>
      </c>
      <c r="E31" s="46">
        <f>SUM(E27:E30)</f>
        <v>0.99999999999999989</v>
      </c>
      <c r="F31" s="46">
        <f>SUM(F27:F30)</f>
        <v>1</v>
      </c>
    </row>
    <row r="32" spans="1:10">
      <c r="A32" s="42"/>
    </row>
    <row r="33" spans="1:10" ht="15.75">
      <c r="A33" s="40" t="s">
        <v>19</v>
      </c>
    </row>
    <row r="34" spans="1:10">
      <c r="A34" s="3"/>
    </row>
    <row r="35" spans="1:10" ht="15.75" thickBot="1">
      <c r="A35" s="47"/>
      <c r="B35" s="48">
        <f>B26</f>
        <v>2005</v>
      </c>
      <c r="C35" s="48">
        <f>C26</f>
        <v>2006</v>
      </c>
      <c r="D35" s="48">
        <f>D26</f>
        <v>2007</v>
      </c>
      <c r="E35" s="48">
        <f>E26</f>
        <v>2008</v>
      </c>
      <c r="F35" s="48">
        <f>F26</f>
        <v>2009</v>
      </c>
    </row>
    <row r="36" spans="1:10">
      <c r="A36" s="49" t="s">
        <v>20</v>
      </c>
      <c r="B36" s="50">
        <f t="shared" ref="B36:F43" si="2">B8/B$22</f>
        <v>0</v>
      </c>
      <c r="C36" s="50">
        <f t="shared" si="2"/>
        <v>0</v>
      </c>
      <c r="D36" s="50">
        <f t="shared" si="2"/>
        <v>2.3025565662452177E-3</v>
      </c>
      <c r="E36" s="50">
        <f t="shared" si="2"/>
        <v>1.3286919468371747E-2</v>
      </c>
      <c r="F36" s="50">
        <f t="shared" si="2"/>
        <v>3.9981976422207781E-4</v>
      </c>
    </row>
    <row r="37" spans="1:10">
      <c r="A37" s="49" t="s">
        <v>21</v>
      </c>
      <c r="B37" s="50">
        <f t="shared" si="2"/>
        <v>1.2559357680453964E-2</v>
      </c>
      <c r="C37" s="50">
        <f t="shared" si="2"/>
        <v>7.1012194871764812E-3</v>
      </c>
      <c r="D37" s="50">
        <f t="shared" si="2"/>
        <v>6.3280715534497186E-3</v>
      </c>
      <c r="E37" s="50">
        <f t="shared" si="2"/>
        <v>3.2095078437255356E-2</v>
      </c>
      <c r="F37" s="50">
        <f t="shared" si="2"/>
        <v>1.2945302192162122E-2</v>
      </c>
    </row>
    <row r="38" spans="1:10">
      <c r="A38" s="49" t="s">
        <v>22</v>
      </c>
      <c r="B38" s="50">
        <f t="shared" si="2"/>
        <v>0.45957725426912344</v>
      </c>
      <c r="C38" s="50">
        <f t="shared" si="2"/>
        <v>0.38615335468876844</v>
      </c>
      <c r="D38" s="50">
        <f t="shared" si="2"/>
        <v>0.33643613651911725</v>
      </c>
      <c r="E38" s="50">
        <f t="shared" si="2"/>
        <v>0.4821845598976135</v>
      </c>
      <c r="F38" s="50">
        <f t="shared" si="2"/>
        <v>0.28656812808641702</v>
      </c>
    </row>
    <row r="39" spans="1:10">
      <c r="A39" s="49" t="s">
        <v>8</v>
      </c>
      <c r="B39" s="50">
        <f t="shared" si="2"/>
        <v>0.20195830742979592</v>
      </c>
      <c r="C39" s="50">
        <f t="shared" si="2"/>
        <v>0.19597079795667757</v>
      </c>
      <c r="D39" s="50">
        <f t="shared" si="2"/>
        <v>0.19632224389996708</v>
      </c>
      <c r="E39" s="50">
        <f t="shared" si="2"/>
        <v>0.12268592670805795</v>
      </c>
      <c r="F39" s="50">
        <f t="shared" si="2"/>
        <v>0.17371530956737644</v>
      </c>
    </row>
    <row r="40" spans="1:10">
      <c r="A40" s="49" t="s">
        <v>9</v>
      </c>
      <c r="B40" s="50">
        <f t="shared" si="2"/>
        <v>0</v>
      </c>
      <c r="C40" s="50">
        <f t="shared" si="2"/>
        <v>6.9664047548569936E-3</v>
      </c>
      <c r="D40" s="50">
        <f t="shared" si="2"/>
        <v>1.7704664656548508E-2</v>
      </c>
      <c r="E40" s="50">
        <f t="shared" si="2"/>
        <v>1.0896198035213821E-2</v>
      </c>
      <c r="F40" s="50">
        <f t="shared" si="2"/>
        <v>2.3800671051748587E-2</v>
      </c>
      <c r="I40" s="8"/>
    </row>
    <row r="41" spans="1:10">
      <c r="A41" s="49" t="s">
        <v>10</v>
      </c>
      <c r="B41" s="50">
        <f t="shared" si="2"/>
        <v>0</v>
      </c>
      <c r="C41" s="50">
        <f t="shared" si="2"/>
        <v>7.09242722202521E-4</v>
      </c>
      <c r="D41" s="50">
        <f t="shared" si="2"/>
        <v>1.5519294600552362E-3</v>
      </c>
      <c r="E41" s="50">
        <f t="shared" si="2"/>
        <v>3.486130374818615E-3</v>
      </c>
      <c r="F41" s="50">
        <f t="shared" si="2"/>
        <v>1.1094202107728946E-2</v>
      </c>
      <c r="I41" s="8"/>
    </row>
    <row r="42" spans="1:10">
      <c r="A42" s="49" t="s">
        <v>11</v>
      </c>
      <c r="B42" s="50">
        <f t="shared" si="2"/>
        <v>0.32590508062062673</v>
      </c>
      <c r="C42" s="50">
        <f t="shared" si="2"/>
        <v>0.40309898039031794</v>
      </c>
      <c r="D42" s="50">
        <f t="shared" si="2"/>
        <v>0.39114640079053387</v>
      </c>
      <c r="E42" s="50">
        <f t="shared" si="2"/>
        <v>0.27350120187917448</v>
      </c>
      <c r="F42" s="50">
        <f t="shared" si="2"/>
        <v>0.4334048565563971</v>
      </c>
      <c r="I42" s="8"/>
    </row>
    <row r="43" spans="1:10">
      <c r="A43" s="49" t="s">
        <v>12</v>
      </c>
      <c r="B43" s="50">
        <f t="shared" si="2"/>
        <v>0</v>
      </c>
      <c r="C43" s="50">
        <f t="shared" si="2"/>
        <v>0</v>
      </c>
      <c r="D43" s="50">
        <f t="shared" si="2"/>
        <v>4.8207996554083157E-2</v>
      </c>
      <c r="E43" s="50">
        <f t="shared" si="2"/>
        <v>6.186398519949441E-2</v>
      </c>
      <c r="F43" s="50">
        <f t="shared" si="2"/>
        <v>5.8071710673947667E-2</v>
      </c>
      <c r="I43" s="8"/>
    </row>
    <row r="44" spans="1:10">
      <c r="A44" s="42"/>
      <c r="B44" s="51"/>
    </row>
    <row r="45" spans="1:10" ht="18">
      <c r="A45" s="52" t="s">
        <v>23</v>
      </c>
      <c r="J45" s="53"/>
    </row>
    <row r="46" spans="1:10">
      <c r="A46" s="42"/>
    </row>
    <row r="47" spans="1:10">
      <c r="A47" s="42"/>
    </row>
    <row r="48" spans="1:10">
      <c r="A48" s="42"/>
    </row>
    <row r="49" spans="1:1">
      <c r="A49" s="42"/>
    </row>
    <row r="50" spans="1:1">
      <c r="A50" s="3"/>
    </row>
    <row r="51" spans="1:1">
      <c r="A51" s="3"/>
    </row>
    <row r="52" spans="1:1">
      <c r="A52" s="3"/>
    </row>
    <row r="53" spans="1:1">
      <c r="A53" s="3"/>
    </row>
    <row r="54" spans="1:1">
      <c r="A54" s="3"/>
    </row>
    <row r="55" spans="1:1">
      <c r="A55" s="3"/>
    </row>
    <row r="56" spans="1:1">
      <c r="A56" s="3"/>
    </row>
    <row r="57" spans="1:1">
      <c r="A57" s="3"/>
    </row>
    <row r="58" spans="1:1">
      <c r="A58" s="3"/>
    </row>
    <row r="59" spans="1:1">
      <c r="A59" s="3"/>
    </row>
    <row r="60" spans="1:1">
      <c r="A60" s="3"/>
    </row>
    <row r="61" spans="1:1">
      <c r="A61" s="3"/>
    </row>
    <row r="62" spans="1:1">
      <c r="A62" s="3"/>
    </row>
    <row r="63" spans="1:1">
      <c r="A63" s="3"/>
    </row>
    <row r="64" spans="1:1">
      <c r="A64" s="3"/>
    </row>
    <row r="65" spans="1:10">
      <c r="A65" s="3"/>
    </row>
    <row r="66" spans="1:10">
      <c r="A66" s="3"/>
    </row>
    <row r="67" spans="1:10">
      <c r="A67" s="3"/>
    </row>
    <row r="68" spans="1:10">
      <c r="A68" s="3"/>
    </row>
    <row r="69" spans="1:10" ht="18">
      <c r="A69" s="52" t="s">
        <v>19</v>
      </c>
      <c r="J69" s="54"/>
    </row>
    <row r="70" spans="1:10">
      <c r="A70" s="3"/>
    </row>
    <row r="71" spans="1:10">
      <c r="A71" s="3"/>
    </row>
    <row r="72" spans="1:10">
      <c r="A72" s="3"/>
    </row>
    <row r="73" spans="1:10">
      <c r="A73" s="3"/>
    </row>
    <row r="74" spans="1:10">
      <c r="A74" s="3"/>
    </row>
    <row r="75" spans="1:10">
      <c r="A75" s="3"/>
    </row>
    <row r="76" spans="1:10">
      <c r="A76" s="3"/>
    </row>
    <row r="77" spans="1:10">
      <c r="A77" s="3"/>
    </row>
    <row r="78" spans="1:10">
      <c r="A78" s="3"/>
    </row>
    <row r="79" spans="1:10">
      <c r="A79" s="3"/>
    </row>
    <row r="80" spans="1:10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83EBD0C3491048959B47CF32EFCEDD" ma:contentTypeVersion="1" ma:contentTypeDescription="Crie um novo documento." ma:contentTypeScope="" ma:versionID="327e12f049030e2941996fd6dc75920d">
  <xsd:schema xmlns:xsd="http://www.w3.org/2001/XMLSchema" xmlns:xs="http://www.w3.org/2001/XMLSchema" xmlns:p="http://schemas.microsoft.com/office/2006/metadata/properties" xmlns:ns2="a98f996d-f2f2-4f6e-910d-9d4d0c92d441" targetNamespace="http://schemas.microsoft.com/office/2006/metadata/properties" ma:root="true" ma:fieldsID="d195741fffa0d31455c21438fb6be924" ns2:_="">
    <xsd:import namespace="a98f996d-f2f2-4f6e-910d-9d4d0c92d44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f996d-f2f2-4f6e-910d-9d4d0c92d4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403FE7-FEC4-40C1-A16C-410C5BA4CFFC}"/>
</file>

<file path=customXml/itemProps2.xml><?xml version="1.0" encoding="utf-8"?>
<ds:datastoreItem xmlns:ds="http://schemas.openxmlformats.org/officeDocument/2006/customXml" ds:itemID="{852100EE-DAA6-4102-AE0F-A0F559BEAC8F}"/>
</file>

<file path=customXml/itemProps3.xml><?xml version="1.0" encoding="utf-8"?>
<ds:datastoreItem xmlns:ds="http://schemas.openxmlformats.org/officeDocument/2006/customXml" ds:itemID="{8053E5A4-B20A-4E58-818E-5664CA187C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Expressiva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Redação 001</dc:creator>
  <cp:lastModifiedBy>Redação 001</cp:lastModifiedBy>
  <cp:lastPrinted>2010-06-29T16:38:59Z</cp:lastPrinted>
  <dcterms:created xsi:type="dcterms:W3CDTF">2010-06-24T20:10:13Z</dcterms:created>
  <dcterms:modified xsi:type="dcterms:W3CDTF">2010-07-13T18:55:42Z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0x0101008F83EBD0C3491048959B47CF32EFCEDD</vt:lpwstr>
  </property>
</Properties>
</file>