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15" i="1"/>
  <c r="D17" s="1"/>
  <c r="C15"/>
  <c r="C17" s="1"/>
  <c r="B15"/>
  <c r="B17" s="1"/>
  <c r="F14"/>
  <c r="G14" s="1"/>
  <c r="G13"/>
  <c r="G12"/>
  <c r="F11"/>
  <c r="G11" s="1"/>
  <c r="G10"/>
  <c r="G9"/>
  <c r="E8"/>
  <c r="E15" s="1"/>
  <c r="E17" s="1"/>
  <c r="G7"/>
  <c r="G6"/>
  <c r="F6"/>
  <c r="G5"/>
  <c r="F5"/>
  <c r="F15" s="1"/>
  <c r="F17" l="1"/>
  <c r="G17" s="1"/>
  <c r="G15"/>
  <c r="G8"/>
</calcChain>
</file>

<file path=xl/sharedStrings.xml><?xml version="1.0" encoding="utf-8"?>
<sst xmlns="http://schemas.openxmlformats.org/spreadsheetml/2006/main" count="17" uniqueCount="17">
  <si>
    <t>Produção por Origem em GWh</t>
  </si>
  <si>
    <t>Origem</t>
  </si>
  <si>
    <t>Var %</t>
  </si>
  <si>
    <t>09/08</t>
  </si>
  <si>
    <t>Hidrelétrica</t>
  </si>
  <si>
    <t>Itaipu</t>
  </si>
  <si>
    <t>Óleo Diesel</t>
  </si>
  <si>
    <t>Óleo Comb.</t>
  </si>
  <si>
    <t>Gás Natural</t>
  </si>
  <si>
    <t>Carvão</t>
  </si>
  <si>
    <t>Eólicas</t>
  </si>
  <si>
    <t>Biomassa</t>
  </si>
  <si>
    <t>Nuclear</t>
  </si>
  <si>
    <t>Outros</t>
  </si>
  <si>
    <t>Total</t>
  </si>
  <si>
    <t>Emergencial</t>
  </si>
  <si>
    <t>Total Geral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</si>
</sst>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" xfId="0" quotePrefix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43" fontId="5" fillId="0" borderId="3" xfId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0" fontId="5" fillId="0" borderId="4" xfId="0" quotePrefix="1" applyFont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tiana/ONS_DadosRelevantes/Dados%20Relevantes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B11">
            <v>1079.25</v>
          </cell>
        </row>
      </sheetData>
      <sheetData sheetId="17">
        <row r="7">
          <cell r="B7">
            <v>236955.03999999998</v>
          </cell>
        </row>
        <row r="8">
          <cell r="B8">
            <v>84407.33</v>
          </cell>
        </row>
        <row r="12">
          <cell r="B12">
            <v>93180.35</v>
          </cell>
        </row>
        <row r="13">
          <cell r="H13">
            <v>711.54</v>
          </cell>
          <cell r="N13">
            <v>1736.1</v>
          </cell>
        </row>
      </sheetData>
      <sheetData sheetId="18">
        <row r="17">
          <cell r="F17">
            <v>444438.51572999998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H2" sqref="H2"/>
    </sheetView>
  </sheetViews>
  <sheetFormatPr defaultRowHeight="15"/>
  <cols>
    <col min="1" max="1" width="13.28515625" customWidth="1"/>
    <col min="2" max="2" width="11.28515625" customWidth="1"/>
    <col min="3" max="3" width="11.5703125" customWidth="1"/>
    <col min="4" max="4" width="11" customWidth="1"/>
    <col min="5" max="5" width="11.140625" customWidth="1"/>
    <col min="6" max="6" width="12.28515625" customWidth="1"/>
  </cols>
  <sheetData>
    <row r="1" spans="1:7" ht="18">
      <c r="A1" s="1" t="s">
        <v>0</v>
      </c>
      <c r="B1" s="2"/>
      <c r="C1" s="3"/>
      <c r="D1" s="4"/>
      <c r="E1" s="3"/>
      <c r="F1" s="3"/>
      <c r="G1" s="5"/>
    </row>
    <row r="2" spans="1:7" ht="18">
      <c r="A2" s="6"/>
      <c r="B2" s="7"/>
      <c r="C2" s="8"/>
      <c r="D2" s="9"/>
      <c r="E2" s="8"/>
      <c r="F2" s="8"/>
      <c r="G2" s="10"/>
    </row>
    <row r="3" spans="1:7">
      <c r="A3" s="24" t="s">
        <v>1</v>
      </c>
      <c r="B3" s="24">
        <v>2005</v>
      </c>
      <c r="C3" s="24">
        <v>2006</v>
      </c>
      <c r="D3" s="24">
        <v>2007</v>
      </c>
      <c r="E3" s="22">
        <v>2008</v>
      </c>
      <c r="F3" s="22">
        <v>2009</v>
      </c>
      <c r="G3" s="11" t="s">
        <v>2</v>
      </c>
    </row>
    <row r="4" spans="1:7" ht="15.75" thickBot="1">
      <c r="A4" s="25"/>
      <c r="B4" s="25"/>
      <c r="C4" s="25"/>
      <c r="D4" s="25"/>
      <c r="E4" s="23"/>
      <c r="F4" s="23"/>
      <c r="G4" s="12" t="s">
        <v>3</v>
      </c>
    </row>
    <row r="5" spans="1:7">
      <c r="A5" s="13" t="s">
        <v>4</v>
      </c>
      <c r="B5" s="14">
        <v>288569</v>
      </c>
      <c r="C5" s="14">
        <v>296646.8</v>
      </c>
      <c r="D5" s="14">
        <v>322630.3</v>
      </c>
      <c r="E5" s="14">
        <v>310507.00069000002</v>
      </c>
      <c r="F5" s="14">
        <f>'[1]54-56'!B12+'[1]54-56'!B7</f>
        <v>330135.39</v>
      </c>
      <c r="G5" s="15">
        <f>(F5-E5)/(E5)*100</f>
        <v>6.321399925406622</v>
      </c>
    </row>
    <row r="6" spans="1:7">
      <c r="A6" s="13" t="s">
        <v>5</v>
      </c>
      <c r="B6" s="14">
        <v>81736.399999999994</v>
      </c>
      <c r="C6" s="14">
        <v>85600.8</v>
      </c>
      <c r="D6" s="14">
        <v>83323.600000000006</v>
      </c>
      <c r="E6" s="14">
        <v>87194.526599999997</v>
      </c>
      <c r="F6" s="14">
        <f>'[1]54-56'!B8</f>
        <v>84407.33</v>
      </c>
      <c r="G6" s="15">
        <f t="shared" ref="G6:G17" si="0">(F6-E6)/(E6)*100</f>
        <v>-3.1965270168689641</v>
      </c>
    </row>
    <row r="7" spans="1:7">
      <c r="A7" s="13" t="s">
        <v>6</v>
      </c>
      <c r="B7" s="14">
        <v>0</v>
      </c>
      <c r="C7" s="14">
        <v>0</v>
      </c>
      <c r="D7" s="14">
        <v>72.7</v>
      </c>
      <c r="E7" s="14">
        <v>678.97545000000002</v>
      </c>
      <c r="F7" s="14">
        <v>11.95293</v>
      </c>
      <c r="G7" s="15">
        <f t="shared" si="0"/>
        <v>-98.239563742694955</v>
      </c>
    </row>
    <row r="8" spans="1:7">
      <c r="A8" s="13" t="s">
        <v>7</v>
      </c>
      <c r="B8" s="14">
        <v>379.8</v>
      </c>
      <c r="C8" s="14">
        <v>242.3</v>
      </c>
      <c r="D8" s="14">
        <v>199.8</v>
      </c>
      <c r="E8" s="14">
        <f>1596.792+43.3</f>
        <v>1640.0919999999999</v>
      </c>
      <c r="F8" s="14">
        <v>387.01011</v>
      </c>
      <c r="G8" s="15">
        <f t="shared" si="0"/>
        <v>-76.403146286915614</v>
      </c>
    </row>
    <row r="9" spans="1:7">
      <c r="A9" s="13" t="s">
        <v>8</v>
      </c>
      <c r="B9" s="14">
        <v>13897.8</v>
      </c>
      <c r="C9" s="14">
        <v>13175.9</v>
      </c>
      <c r="D9" s="14">
        <v>10622.5</v>
      </c>
      <c r="E9" s="14">
        <v>24640.134179999997</v>
      </c>
      <c r="F9" s="14">
        <v>8567.1822199999988</v>
      </c>
      <c r="G9" s="15">
        <f t="shared" si="0"/>
        <v>-65.230780979456497</v>
      </c>
    </row>
    <row r="10" spans="1:7">
      <c r="A10" s="13" t="s">
        <v>9</v>
      </c>
      <c r="B10" s="14">
        <v>6107.3</v>
      </c>
      <c r="C10" s="14">
        <v>6686.7</v>
      </c>
      <c r="D10" s="14">
        <v>6198.6</v>
      </c>
      <c r="E10" s="14">
        <v>6269.3788800000002</v>
      </c>
      <c r="F10" s="14">
        <v>5193.3574100000005</v>
      </c>
      <c r="G10" s="15">
        <f t="shared" si="0"/>
        <v>-17.163127170900854</v>
      </c>
    </row>
    <row r="11" spans="1:7">
      <c r="A11" s="13" t="s">
        <v>10</v>
      </c>
      <c r="B11" s="14"/>
      <c r="C11" s="14">
        <v>237.7</v>
      </c>
      <c r="D11" s="14">
        <v>559</v>
      </c>
      <c r="E11" s="14">
        <v>556.80709000000002</v>
      </c>
      <c r="F11" s="14">
        <f>'[1]54-56'!H13</f>
        <v>711.54</v>
      </c>
      <c r="G11" s="15">
        <f t="shared" si="0"/>
        <v>27.789321073479854</v>
      </c>
    </row>
    <row r="12" spans="1:7">
      <c r="A12" s="13" t="s">
        <v>11</v>
      </c>
      <c r="B12" s="14"/>
      <c r="C12" s="14">
        <v>24.2</v>
      </c>
      <c r="D12" s="14">
        <v>49</v>
      </c>
      <c r="E12" s="14">
        <v>178.14489999999998</v>
      </c>
      <c r="F12" s="14">
        <v>331.67</v>
      </c>
      <c r="G12" s="15">
        <f t="shared" si="0"/>
        <v>86.179901866402048</v>
      </c>
    </row>
    <row r="13" spans="1:7">
      <c r="A13" s="13" t="s">
        <v>12</v>
      </c>
      <c r="B13" s="14">
        <v>9855.5</v>
      </c>
      <c r="C13" s="14">
        <v>13754.1</v>
      </c>
      <c r="D13" s="14">
        <v>12349.9</v>
      </c>
      <c r="E13" s="14">
        <v>13976.196820000003</v>
      </c>
      <c r="F13" s="14">
        <v>12956.983059999999</v>
      </c>
      <c r="G13" s="15">
        <f t="shared" si="0"/>
        <v>-7.2924971873714926</v>
      </c>
    </row>
    <row r="14" spans="1:7">
      <c r="A14" s="13" t="s">
        <v>13</v>
      </c>
      <c r="B14" s="14">
        <v>0</v>
      </c>
      <c r="C14" s="14">
        <v>0</v>
      </c>
      <c r="D14" s="14">
        <v>1522.1</v>
      </c>
      <c r="E14" s="14">
        <v>3161.3142000000003</v>
      </c>
      <c r="F14" s="14">
        <f>'[1]54-56'!N13</f>
        <v>1736.1</v>
      </c>
      <c r="G14" s="15">
        <f t="shared" si="0"/>
        <v>-45.082965812129657</v>
      </c>
    </row>
    <row r="15" spans="1:7" ht="15.75" thickBot="1">
      <c r="A15" s="16" t="s">
        <v>14</v>
      </c>
      <c r="B15" s="14">
        <f>SUM(B5:B14)</f>
        <v>400545.8</v>
      </c>
      <c r="C15" s="14">
        <f>SUM(C5:C14)</f>
        <v>416368.5</v>
      </c>
      <c r="D15" s="14">
        <f>SUM(D5:D14)</f>
        <v>437527.5</v>
      </c>
      <c r="E15" s="14">
        <f>SUM(E5:E14)</f>
        <v>448802.57081000006</v>
      </c>
      <c r="F15" s="14">
        <f>SUM(F5:F14)</f>
        <v>444438.51572999998</v>
      </c>
      <c r="G15" s="15">
        <f t="shared" si="0"/>
        <v>-0.97237746925643054</v>
      </c>
    </row>
    <row r="16" spans="1:7">
      <c r="A16" s="17" t="s">
        <v>15</v>
      </c>
      <c r="B16" s="18">
        <v>398.7</v>
      </c>
      <c r="C16" s="18">
        <v>18.3</v>
      </c>
      <c r="D16" s="18">
        <v>0</v>
      </c>
      <c r="E16" s="18">
        <v>0</v>
      </c>
      <c r="F16" s="18">
        <v>0</v>
      </c>
      <c r="G16" s="19"/>
    </row>
    <row r="17" spans="1:7" ht="15.75" thickBot="1">
      <c r="A17" s="20" t="s">
        <v>16</v>
      </c>
      <c r="B17" s="21">
        <f>B15+B16</f>
        <v>400944.5</v>
      </c>
      <c r="C17" s="21">
        <f>C15+C16</f>
        <v>416386.8</v>
      </c>
      <c r="D17" s="21">
        <f>D15+D16</f>
        <v>437527.5</v>
      </c>
      <c r="E17" s="21">
        <f>E15+E16</f>
        <v>448802.57081000006</v>
      </c>
      <c r="F17" s="21">
        <f>F15+F16</f>
        <v>444438.51572999998</v>
      </c>
      <c r="G17" s="15">
        <f t="shared" si="0"/>
        <v>-0.97237746925643054</v>
      </c>
    </row>
  </sheetData>
  <mergeCells count="6">
    <mergeCell ref="F3:F4"/>
    <mergeCell ref="A3:A4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1977F4-6863-48AE-B718-BCCA679CB905}"/>
</file>

<file path=customXml/itemProps2.xml><?xml version="1.0" encoding="utf-8"?>
<ds:datastoreItem xmlns:ds="http://schemas.openxmlformats.org/officeDocument/2006/customXml" ds:itemID="{63352334-D7E9-4500-B6D1-ED22C322063F}"/>
</file>

<file path=customXml/itemProps3.xml><?xml version="1.0" encoding="utf-8"?>
<ds:datastoreItem xmlns:ds="http://schemas.openxmlformats.org/officeDocument/2006/customXml" ds:itemID="{00C21022-D4C9-4D64-AD15-51ACAA7C5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Expressiva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Redação 001</dc:creator>
  <cp:lastModifiedBy>Redação 001</cp:lastModifiedBy>
  <dcterms:created xsi:type="dcterms:W3CDTF">2010-06-24T20:08:39Z</dcterms:created>
  <dcterms:modified xsi:type="dcterms:W3CDTF">2010-07-13T18:54:36Z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