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21" i="1"/>
  <c r="B16"/>
  <c r="B15"/>
  <c r="B14"/>
  <c r="B12"/>
  <c r="B11"/>
  <c r="B7"/>
  <c r="B6"/>
  <c r="B19" s="1"/>
  <c r="C12" l="1"/>
  <c r="C15"/>
  <c r="C21"/>
  <c r="C7"/>
  <c r="C6"/>
  <c r="C8" s="1"/>
  <c r="C11"/>
  <c r="C14"/>
  <c r="C16"/>
  <c r="C17" l="1"/>
</calcChain>
</file>

<file path=xl/sharedStrings.xml><?xml version="1.0" encoding="utf-8"?>
<sst xmlns="http://schemas.openxmlformats.org/spreadsheetml/2006/main" count="15" uniqueCount="15">
  <si>
    <t>Produção e Exportação Verificada em 2009 - %</t>
  </si>
  <si>
    <t>Valores</t>
  </si>
  <si>
    <t>Origem</t>
  </si>
  <si>
    <t>em Pct</t>
  </si>
  <si>
    <t>Hidro Nacional</t>
  </si>
  <si>
    <t>Hidro Itaipu</t>
  </si>
  <si>
    <t>Toda a produção hidrelétrica (dependente das condições hidrológicas e das políticas de otimização eletroenergética)</t>
  </si>
  <si>
    <t>Térmica Convencional</t>
  </si>
  <si>
    <t>Termonuclear</t>
  </si>
  <si>
    <t>Eólica</t>
  </si>
  <si>
    <t>Biomassa</t>
  </si>
  <si>
    <t>Outros</t>
  </si>
  <si>
    <t>Total</t>
  </si>
  <si>
    <t>Exportação</t>
  </si>
  <si>
    <t>(Intercâmbio Líquido: Argentina, Uruguai e Paraguai)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</si>
</sst>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10"/>
      <color indexed="5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7"/>
      <color indexed="55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vertical="center"/>
    </xf>
    <xf numFmtId="165" fontId="9" fillId="0" borderId="2" xfId="2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vertical="center"/>
    </xf>
    <xf numFmtId="165" fontId="9" fillId="0" borderId="3" xfId="2" applyNumberFormat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right" vertical="center"/>
    </xf>
    <xf numFmtId="164" fontId="6" fillId="0" borderId="0" xfId="1" applyNumberFormat="1" applyFont="1" applyBorder="1" applyAlignment="1">
      <alignment vertical="center"/>
    </xf>
    <xf numFmtId="165" fontId="9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0" fontId="9" fillId="0" borderId="2" xfId="2" applyNumberFormat="1" applyFont="1" applyFill="1" applyBorder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right" vertical="center"/>
    </xf>
    <xf numFmtId="164" fontId="6" fillId="0" borderId="1" xfId="1" applyNumberFormat="1" applyFont="1" applyBorder="1" applyAlignment="1">
      <alignment vertical="center"/>
    </xf>
    <xf numFmtId="166" fontId="9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164" fontId="13" fillId="3" borderId="0" xfId="1" applyNumberFormat="1" applyFont="1" applyFill="1" applyBorder="1" applyAlignment="1">
      <alignment vertical="center"/>
    </xf>
    <xf numFmtId="10" fontId="13" fillId="3" borderId="0" xfId="2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Font="1" applyBorder="1" applyAlignment="1">
      <alignment horizontal="right" vertical="center"/>
    </xf>
    <xf numFmtId="164" fontId="0" fillId="0" borderId="0" xfId="0" applyNumberFormat="1"/>
    <xf numFmtId="165" fontId="10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5000218722659662E-2"/>
          <c:y val="9.1103366177588529E-4"/>
          <c:w val="0.73541816287874939"/>
          <c:h val="0.96448344775510098"/>
        </c:manualLayout>
      </c:layout>
      <c:pieChart>
        <c:varyColors val="1"/>
        <c:ser>
          <c:idx val="0"/>
          <c:order val="0"/>
          <c:spPr>
            <a:solidFill>
              <a:srgbClr val="EAEAEA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CC99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5"/>
            <c:spPr>
              <a:solidFill>
                <a:srgbClr val="EAEAEA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C0504D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3712160979877512E-2"/>
                  <c:y val="1.818252226668389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6392388451443589E-2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6.4460256213220478E-3"/>
                  <c:y val="-0.1523654356541789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7.4859922437899906E-2"/>
                  <c:y val="-0.20903783692947314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9.7241412903410332E-2"/>
                  <c:y val="-0.17850881866390997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6.6089337076524368E-2"/>
                  <c:y val="-6.3304913831247742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6.4846331963072504E-2"/>
                  <c:y val="-3.6237153879910646E-3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833518134599056"/>
                  <c:y val="0.60655899547204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9583515591462359"/>
                  <c:y val="0.628416977290858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('[2]23'!$C$6,'[2]23'!$C$7,'[2]23'!$C$11,'[2]23'!$C$12,'[2]23'!$C$14,'[2]23'!$C$15,'[2]23'!$C$16)</c:f>
              <c:numCache>
                <c:formatCode>General</c:formatCode>
                <c:ptCount val="7"/>
                <c:pt idx="0">
                  <c:v>0.74281453635436034</c:v>
                </c:pt>
                <c:pt idx="1">
                  <c:v>0.18991902594526291</c:v>
                </c:pt>
                <c:pt idx="2">
                  <c:v>3.1859305998137237E-2</c:v>
                </c:pt>
                <c:pt idx="3">
                  <c:v>2.9153600782591649E-2</c:v>
                </c:pt>
                <c:pt idx="4">
                  <c:v>1.600986356529609E-3</c:v>
                </c:pt>
                <c:pt idx="5">
                  <c:v>7.4626745491493862E-4</c:v>
                </c:pt>
                <c:pt idx="6">
                  <c:v>3.9062771082034094E-3</c:v>
                </c:pt>
              </c:numCache>
            </c:numRef>
          </c:val>
        </c:ser>
        <c:firstSliceAng val="10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47625</xdr:rowOff>
    </xdr:from>
    <xdr:to>
      <xdr:col>12</xdr:col>
      <xdr:colOff>381000</xdr:colOff>
      <xdr:row>22</xdr:row>
      <xdr:rowOff>57150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>
        <row r="6">
          <cell r="C6">
            <v>0.74281453635436034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5">
          <cell r="F35">
            <v>1079.25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F5">
            <v>330135.39</v>
          </cell>
        </row>
        <row r="6">
          <cell r="F6">
            <v>84407.33</v>
          </cell>
        </row>
        <row r="7">
          <cell r="F7">
            <v>11.95293</v>
          </cell>
        </row>
        <row r="8">
          <cell r="F8">
            <v>387.01011</v>
          </cell>
        </row>
        <row r="9">
          <cell r="F9">
            <v>8567.1822199999988</v>
          </cell>
        </row>
        <row r="10">
          <cell r="F10">
            <v>5193.3574100000005</v>
          </cell>
        </row>
        <row r="11">
          <cell r="F11">
            <v>711.54</v>
          </cell>
        </row>
        <row r="12">
          <cell r="F12">
            <v>331.67</v>
          </cell>
        </row>
        <row r="13">
          <cell r="F13">
            <v>12956.983059999999</v>
          </cell>
        </row>
        <row r="14">
          <cell r="F14">
            <v>1736.1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>
        <row r="6">
          <cell r="C6">
            <v>0.74281453635436034</v>
          </cell>
        </row>
        <row r="7">
          <cell r="C7">
            <v>0.18991902594526291</v>
          </cell>
        </row>
        <row r="11">
          <cell r="C11">
            <v>3.1859305998137237E-2</v>
          </cell>
        </row>
        <row r="12">
          <cell r="C12">
            <v>2.9153600782591649E-2</v>
          </cell>
        </row>
        <row r="14">
          <cell r="C14">
            <v>1.600986356529609E-3</v>
          </cell>
        </row>
        <row r="15">
          <cell r="C15">
            <v>7.4626745491493862E-4</v>
          </cell>
        </row>
        <row r="16">
          <cell r="C16">
            <v>3.9062771082034094E-3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4" sqref="I24"/>
    </sheetView>
  </sheetViews>
  <sheetFormatPr defaultRowHeight="15"/>
  <cols>
    <col min="1" max="1" width="19.42578125" customWidth="1"/>
    <col min="2" max="2" width="12.7109375" customWidth="1"/>
    <col min="3" max="3" width="15.42578125" customWidth="1"/>
  </cols>
  <sheetData>
    <row r="1" spans="1:10" ht="15.75">
      <c r="A1" s="1" t="s">
        <v>0</v>
      </c>
      <c r="I1" s="2"/>
      <c r="J1" s="3"/>
    </row>
    <row r="2" spans="1:10">
      <c r="A2" s="4"/>
      <c r="B2" s="5"/>
      <c r="C2" s="5"/>
    </row>
    <row r="3" spans="1:10">
      <c r="A3" s="6"/>
      <c r="B3" s="6"/>
      <c r="C3" s="7" t="s">
        <v>1</v>
      </c>
      <c r="D3" s="8"/>
      <c r="E3" s="8"/>
    </row>
    <row r="4" spans="1:10">
      <c r="A4" s="9" t="s">
        <v>2</v>
      </c>
      <c r="B4" s="10">
        <v>2009</v>
      </c>
      <c r="C4" s="9" t="s">
        <v>3</v>
      </c>
      <c r="D4" s="11"/>
      <c r="E4" s="11"/>
      <c r="F4" s="12"/>
      <c r="G4" s="12"/>
      <c r="H4" s="12"/>
      <c r="I4" s="12"/>
      <c r="J4" s="12"/>
    </row>
    <row r="5" spans="1:10">
      <c r="A5" s="13"/>
      <c r="B5" s="6"/>
      <c r="C5" s="13"/>
      <c r="D5" s="8"/>
      <c r="E5" s="8"/>
    </row>
    <row r="6" spans="1:10">
      <c r="A6" s="14" t="s">
        <v>4</v>
      </c>
      <c r="B6" s="15">
        <f>'[1]57'!F5</f>
        <v>330135.39</v>
      </c>
      <c r="C6" s="16">
        <f>B6/$B$19</f>
        <v>0.74281453635436034</v>
      </c>
      <c r="D6" s="17"/>
      <c r="E6" s="8"/>
    </row>
    <row r="7" spans="1:10">
      <c r="A7" s="14" t="s">
        <v>5</v>
      </c>
      <c r="B7" s="15">
        <f>'[1]57'!F6</f>
        <v>84407.33</v>
      </c>
      <c r="C7" s="16">
        <f>B7/$B$19</f>
        <v>0.18991902594526291</v>
      </c>
      <c r="D7" s="8"/>
      <c r="E7" s="8"/>
    </row>
    <row r="8" spans="1:10">
      <c r="A8" s="18"/>
      <c r="B8" s="19"/>
      <c r="C8" s="20">
        <f>C6+C7</f>
        <v>0.93273356229962323</v>
      </c>
      <c r="D8" s="8"/>
      <c r="E8" s="8"/>
    </row>
    <row r="9" spans="1:10" ht="18.75" customHeight="1">
      <c r="A9" s="18"/>
      <c r="B9" s="45" t="s">
        <v>6</v>
      </c>
      <c r="C9" s="45"/>
      <c r="D9" s="45"/>
      <c r="E9" s="45"/>
      <c r="F9" s="21"/>
    </row>
    <row r="10" spans="1:10">
      <c r="A10" s="18"/>
      <c r="B10" s="19"/>
      <c r="C10" s="22"/>
      <c r="D10" s="8"/>
      <c r="E10" s="8"/>
    </row>
    <row r="11" spans="1:10">
      <c r="A11" s="14" t="s">
        <v>7</v>
      </c>
      <c r="B11" s="15">
        <f>'[1]57'!F7+'[1]57'!F8+'[1]57'!F9+'[1]57'!F10</f>
        <v>14159.50267</v>
      </c>
      <c r="C11" s="23">
        <f>B11/$B$19</f>
        <v>3.1859305998137237E-2</v>
      </c>
      <c r="D11" s="8"/>
      <c r="E11" s="8"/>
    </row>
    <row r="12" spans="1:10">
      <c r="A12" s="14" t="s">
        <v>8</v>
      </c>
      <c r="B12" s="15">
        <f>'[1]57'!F13</f>
        <v>12956.983059999999</v>
      </c>
      <c r="C12" s="16">
        <f>B12/$B$19</f>
        <v>2.9153600782591649E-2</v>
      </c>
      <c r="D12" s="8"/>
      <c r="E12" s="8"/>
    </row>
    <row r="13" spans="1:10">
      <c r="A13" s="24"/>
      <c r="B13" s="25"/>
      <c r="C13" s="26"/>
      <c r="D13" s="27"/>
      <c r="E13" s="8"/>
    </row>
    <row r="14" spans="1:10">
      <c r="A14" s="14" t="s">
        <v>9</v>
      </c>
      <c r="B14" s="15">
        <f>'[1]57'!F11</f>
        <v>711.54</v>
      </c>
      <c r="C14" s="16">
        <f>B14/$B$19</f>
        <v>1.600986356529609E-3</v>
      </c>
      <c r="D14" s="27"/>
      <c r="E14" s="8"/>
    </row>
    <row r="15" spans="1:10">
      <c r="A15" s="14" t="s">
        <v>10</v>
      </c>
      <c r="B15" s="15">
        <f>'[1]57'!F12</f>
        <v>331.67</v>
      </c>
      <c r="C15" s="28">
        <f>B15/$B$19</f>
        <v>7.4626745491493862E-4</v>
      </c>
      <c r="D15" s="27"/>
      <c r="E15" s="8"/>
    </row>
    <row r="16" spans="1:10">
      <c r="A16" s="14" t="s">
        <v>11</v>
      </c>
      <c r="B16" s="15">
        <f>'[1]57'!F14</f>
        <v>1736.1</v>
      </c>
      <c r="C16" s="16">
        <f>B16/$B$19</f>
        <v>3.9062771082034094E-3</v>
      </c>
      <c r="D16" s="27"/>
      <c r="E16" s="8"/>
    </row>
    <row r="17" spans="1:10">
      <c r="A17" s="29"/>
      <c r="B17" s="30"/>
      <c r="C17" s="31">
        <f>SUM(C11:C16)</f>
        <v>6.7266437700376838E-2</v>
      </c>
      <c r="D17" s="32"/>
      <c r="E17" s="32"/>
    </row>
    <row r="18" spans="1:10">
      <c r="A18" s="33"/>
      <c r="B18" s="34"/>
      <c r="C18" s="35"/>
      <c r="D18" s="8"/>
      <c r="E18" s="8"/>
    </row>
    <row r="19" spans="1:10">
      <c r="A19" s="36" t="s">
        <v>12</v>
      </c>
      <c r="B19" s="37">
        <f>B6+B7+B11+B12+B13+B14+B15+B16</f>
        <v>444438.51572999998</v>
      </c>
      <c r="C19" s="38">
        <v>1</v>
      </c>
      <c r="D19" s="8"/>
      <c r="E19" s="8"/>
    </row>
    <row r="21" spans="1:10">
      <c r="A21" s="39" t="s">
        <v>13</v>
      </c>
      <c r="B21" s="40">
        <f>'[1]33'!F35</f>
        <v>1079.25</v>
      </c>
      <c r="C21" s="41">
        <f>B21/B19</f>
        <v>2.4283448931677496E-3</v>
      </c>
      <c r="D21" s="8"/>
      <c r="E21" s="8"/>
      <c r="F21" s="42"/>
      <c r="G21" s="42"/>
      <c r="H21" s="42"/>
      <c r="I21" s="42"/>
      <c r="J21" s="42"/>
    </row>
    <row r="22" spans="1:10">
      <c r="A22" s="43"/>
      <c r="B22" s="46" t="s">
        <v>14</v>
      </c>
      <c r="C22" s="46"/>
      <c r="D22" s="46"/>
      <c r="E22" s="46"/>
    </row>
    <row r="25" spans="1:10">
      <c r="C25" s="44"/>
    </row>
    <row r="26" spans="1:10">
      <c r="B26" s="44"/>
    </row>
  </sheetData>
  <mergeCells count="2">
    <mergeCell ref="B9:E9"/>
    <mergeCell ref="B22:E22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FB2799-5060-4422-9FC1-CAE05AF014E2}"/>
</file>

<file path=customXml/itemProps2.xml><?xml version="1.0" encoding="utf-8"?>
<ds:datastoreItem xmlns:ds="http://schemas.openxmlformats.org/officeDocument/2006/customXml" ds:itemID="{D1EDB761-D66C-4F99-A2E1-00C53D5E6B77}"/>
</file>

<file path=customXml/itemProps3.xml><?xml version="1.0" encoding="utf-8"?>
<ds:datastoreItem xmlns:ds="http://schemas.openxmlformats.org/officeDocument/2006/customXml" ds:itemID="{B214F218-FA8F-4877-8A93-EDD10B453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cp:lastPrinted>2010-06-29T14:26:02Z</cp:lastPrinted>
  <dcterms:created xsi:type="dcterms:W3CDTF">2010-06-24T18:07:13Z</dcterms:created>
  <dcterms:modified xsi:type="dcterms:W3CDTF">2010-07-13T18:24:52Z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